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zjzl2\Desktop\【奖助学金】2025奖学金评定\【研究生材料评审】通知\材料公示-第一轮\"/>
    </mc:Choice>
  </mc:AlternateContent>
  <xr:revisionPtr revIDLastSave="0" documentId="13_ncr:1_{7FB10B5E-7DDF-4F64-9BAA-A85F8BB87684}" xr6:coauthVersionLast="36" xr6:coauthVersionMax="36" xr10:uidLastSave="{00000000-0000-0000-0000-000000000000}"/>
  <bookViews>
    <workbookView xWindow="0" yWindow="0" windowWidth="18345" windowHeight="8055" xr2:uid="{00000000-000D-0000-FFFF-FFFF00000000}"/>
  </bookViews>
  <sheets>
    <sheet name="数据结果" sheetId="1" r:id="rId1"/>
  </sheets>
  <calcPr calcId="191029"/>
</workbook>
</file>

<file path=xl/calcChain.xml><?xml version="1.0" encoding="utf-8"?>
<calcChain xmlns="http://schemas.openxmlformats.org/spreadsheetml/2006/main">
  <c r="AQ94" i="1" l="1"/>
  <c r="AQ56" i="1"/>
  <c r="AQ73" i="1"/>
  <c r="AQ22" i="1"/>
  <c r="AQ7" i="1"/>
  <c r="S90" i="1"/>
  <c r="S89" i="1"/>
  <c r="S88" i="1"/>
  <c r="S86" i="1"/>
  <c r="S53" i="1"/>
  <c r="S44" i="1"/>
  <c r="S14" i="1"/>
  <c r="S13" i="1"/>
  <c r="S12" i="1"/>
  <c r="F97" i="1"/>
  <c r="AQ97" i="1" s="1"/>
  <c r="F96" i="1"/>
  <c r="AQ96" i="1" s="1"/>
  <c r="F94" i="1"/>
  <c r="F93" i="1"/>
  <c r="AQ93" i="1" s="1"/>
  <c r="F92" i="1"/>
  <c r="AQ92" i="1" s="1"/>
  <c r="F91" i="1"/>
  <c r="AQ91" i="1" s="1"/>
  <c r="F88" i="1"/>
  <c r="F85" i="1"/>
  <c r="F84" i="1"/>
  <c r="AQ84" i="1" s="1"/>
  <c r="F83" i="1"/>
  <c r="AQ83" i="1" s="1"/>
  <c r="F82" i="1"/>
  <c r="AQ82" i="1" s="1"/>
  <c r="F79" i="1"/>
  <c r="AQ79" i="1" s="1"/>
  <c r="F78" i="1"/>
  <c r="AQ78" i="1" s="1"/>
  <c r="F77" i="1"/>
  <c r="F76" i="1"/>
  <c r="AQ76" i="1" s="1"/>
  <c r="F75" i="1"/>
  <c r="AQ75" i="1" s="1"/>
  <c r="F74" i="1"/>
  <c r="AQ74" i="1" s="1"/>
  <c r="F73" i="1"/>
  <c r="F72" i="1"/>
  <c r="AQ72" i="1" s="1"/>
  <c r="F71" i="1"/>
  <c r="AQ71" i="1" s="1"/>
  <c r="F70" i="1"/>
  <c r="AQ70" i="1" s="1"/>
  <c r="F69" i="1"/>
  <c r="AQ69" i="1" s="1"/>
  <c r="F68" i="1"/>
  <c r="AQ68" i="1" s="1"/>
  <c r="F67" i="1"/>
  <c r="AQ67" i="1" s="1"/>
  <c r="F66" i="1"/>
  <c r="AQ66" i="1" s="1"/>
  <c r="F65" i="1"/>
  <c r="AQ65" i="1" s="1"/>
  <c r="F62" i="1"/>
  <c r="AQ62" i="1" s="1"/>
  <c r="F61" i="1"/>
  <c r="AQ61" i="1" s="1"/>
  <c r="F60" i="1"/>
  <c r="AQ60" i="1" s="1"/>
  <c r="F58" i="1"/>
  <c r="AQ58" i="1" s="1"/>
  <c r="F56" i="1"/>
  <c r="F55" i="1"/>
  <c r="AQ55" i="1" s="1"/>
  <c r="F53" i="1"/>
  <c r="AQ53" i="1" s="1"/>
  <c r="F52" i="1"/>
  <c r="AQ52" i="1" s="1"/>
  <c r="F51" i="1"/>
  <c r="AQ51" i="1" s="1"/>
  <c r="F49" i="1"/>
  <c r="AQ49" i="1" s="1"/>
  <c r="F47" i="1"/>
  <c r="AQ47" i="1" s="1"/>
  <c r="F46" i="1"/>
  <c r="AQ46" i="1" s="1"/>
  <c r="F42" i="1"/>
  <c r="F40" i="1"/>
  <c r="AQ40" i="1" s="1"/>
  <c r="F39" i="1"/>
  <c r="AQ39" i="1" s="1"/>
  <c r="F38" i="1"/>
  <c r="AQ38" i="1" s="1"/>
  <c r="F37" i="1"/>
  <c r="AQ37" i="1" s="1"/>
  <c r="F36" i="1"/>
  <c r="AQ36" i="1" s="1"/>
  <c r="F35" i="1"/>
  <c r="AQ35" i="1" s="1"/>
  <c r="F33" i="1"/>
  <c r="AQ33" i="1" s="1"/>
  <c r="F32" i="1"/>
  <c r="AQ32" i="1" s="1"/>
  <c r="F31" i="1"/>
  <c r="AQ31" i="1" s="1"/>
  <c r="F28" i="1"/>
  <c r="AQ28" i="1" s="1"/>
  <c r="F27" i="1"/>
  <c r="AQ27" i="1" s="1"/>
  <c r="F26" i="1"/>
  <c r="AQ26" i="1" s="1"/>
  <c r="F25" i="1"/>
  <c r="AQ25" i="1" s="1"/>
  <c r="F24" i="1"/>
  <c r="AQ24" i="1" s="1"/>
  <c r="F23" i="1"/>
  <c r="AQ23" i="1" s="1"/>
  <c r="F22" i="1"/>
  <c r="F21" i="1"/>
  <c r="AQ21" i="1" s="1"/>
  <c r="F19" i="1"/>
  <c r="AQ19" i="1" s="1"/>
  <c r="F18" i="1"/>
  <c r="AQ18" i="1" s="1"/>
  <c r="F16" i="1"/>
  <c r="AQ16" i="1" s="1"/>
  <c r="F15" i="1"/>
  <c r="AQ15" i="1" s="1"/>
  <c r="F9" i="1"/>
  <c r="AQ9" i="1" s="1"/>
  <c r="F8" i="1"/>
  <c r="AQ8" i="1" s="1"/>
  <c r="F7" i="1"/>
  <c r="F6" i="1"/>
  <c r="AQ6" i="1" s="1"/>
  <c r="F5" i="1"/>
  <c r="AQ5" i="1" s="1"/>
  <c r="F4" i="1"/>
  <c r="AQ4" i="1" s="1"/>
  <c r="F3" i="1"/>
  <c r="AQ3" i="1" s="1"/>
  <c r="AQ85" i="1" l="1"/>
  <c r="AQ42" i="1"/>
  <c r="AQ88" i="1"/>
</calcChain>
</file>

<file path=xl/sharedStrings.xml><?xml version="1.0" encoding="utf-8"?>
<sst xmlns="http://schemas.openxmlformats.org/spreadsheetml/2006/main" count="990" uniqueCount="271">
  <si>
    <t>姓名</t>
  </si>
  <si>
    <t>年级</t>
  </si>
  <si>
    <t>专业</t>
  </si>
  <si>
    <t>是否申请研究生国家奖学金</t>
  </si>
  <si>
    <t>已修GPA</t>
  </si>
  <si>
    <t>学积分</t>
  </si>
  <si>
    <t>社会工作</t>
  </si>
  <si>
    <t/>
  </si>
  <si>
    <t>社会工作
得分</t>
  </si>
  <si>
    <t>献血次数</t>
  </si>
  <si>
    <t>献血得分</t>
  </si>
  <si>
    <t>专业性竞赛</t>
  </si>
  <si>
    <t>竞赛得分</t>
  </si>
  <si>
    <t>社会实践</t>
  </si>
  <si>
    <t>实践得分</t>
  </si>
  <si>
    <t>荣誉称号</t>
  </si>
  <si>
    <t>荣誉得分</t>
  </si>
  <si>
    <t>专利</t>
  </si>
  <si>
    <t>专利得分</t>
  </si>
  <si>
    <t>论文</t>
  </si>
  <si>
    <t>论文得分</t>
  </si>
  <si>
    <t>导师评价</t>
  </si>
  <si>
    <t>总分</t>
  </si>
  <si>
    <t>任职起始日期</t>
  </si>
  <si>
    <t>任职终止时间</t>
  </si>
  <si>
    <t>担任社会工作情况</t>
  </si>
  <si>
    <t>证明人</t>
  </si>
  <si>
    <t>获奖时间</t>
  </si>
  <si>
    <t>比赛名称</t>
  </si>
  <si>
    <t>比赛类别</t>
  </si>
  <si>
    <t>获奖等级</t>
  </si>
  <si>
    <t>是否第一负责人</t>
  </si>
  <si>
    <t>奖项名称</t>
  </si>
  <si>
    <t>是否第一责任人</t>
  </si>
  <si>
    <t>荣誉称号名称</t>
  </si>
  <si>
    <t>专利名称</t>
  </si>
  <si>
    <t>申请公开号/授权公告号</t>
  </si>
  <si>
    <t>申请公布日/授权公告日</t>
  </si>
  <si>
    <t>专利类别</t>
  </si>
  <si>
    <t>第几作者</t>
  </si>
  <si>
    <t>专利状态</t>
  </si>
  <si>
    <t>论文题目</t>
  </si>
  <si>
    <t>发表刊物/会议名称</t>
  </si>
  <si>
    <t>刊物等级</t>
  </si>
  <si>
    <t>发表状态</t>
  </si>
  <si>
    <t xml:space="preserve">录用/发表时间	</t>
  </si>
  <si>
    <t>陈俊璇</t>
  </si>
  <si>
    <t>2024级硕士</t>
  </si>
  <si>
    <t>船舶与海洋工程</t>
  </si>
  <si>
    <t>是</t>
  </si>
  <si>
    <t>The 40th International Workshop on Water Waves and Floating Bodies</t>
  </si>
  <si>
    <t>中文核心/EI会议</t>
  </si>
  <si>
    <t>发表</t>
  </si>
  <si>
    <t>1</t>
  </si>
  <si>
    <t>邓立</t>
  </si>
  <si>
    <t>否</t>
  </si>
  <si>
    <t>2</t>
  </si>
  <si>
    <t>耿浩</t>
  </si>
  <si>
    <t>船舶与海洋工程24m004班长</t>
  </si>
  <si>
    <t>史舒婧</t>
  </si>
  <si>
    <t>顾加贝</t>
  </si>
  <si>
    <t>郝雅</t>
  </si>
  <si>
    <t>“虎鲸”超大型无人潜航器目标强度特性研究</t>
  </si>
  <si>
    <t>中国舰船研究</t>
  </si>
  <si>
    <t>其它SCI期刊（含C档期刊）</t>
  </si>
  <si>
    <t>孔德文</t>
  </si>
  <si>
    <t>2024-2025中国大学生排球联赛普通本科男子组全国第五名</t>
  </si>
  <si>
    <t>国家级-第二级别</t>
  </si>
  <si>
    <t>李明阳</t>
  </si>
  <si>
    <t>第十四届全国海洋航行器设计与制作大赛（上三角赛区）</t>
  </si>
  <si>
    <t>院B类赛事（区域赛）</t>
  </si>
  <si>
    <t>第二级别</t>
  </si>
  <si>
    <t>无人船数据驱动操纵性辨识与避障控制系统软件 [简称： USV-DDMIOCS] V1.0</t>
  </si>
  <si>
    <t>2025SR1112938</t>
  </si>
  <si>
    <t>软件著作权</t>
  </si>
  <si>
    <t>授权</t>
  </si>
  <si>
    <t>无人拖轮非线性模型预测控制算法仿真与实测</t>
  </si>
  <si>
    <t>船舶工程</t>
  </si>
  <si>
    <t>录用</t>
  </si>
  <si>
    <t>第三级别及其他</t>
  </si>
  <si>
    <t>第十四届全国海洋航行器设计与制作大赛</t>
  </si>
  <si>
    <t>院B类赛事（全国赛）</t>
  </si>
  <si>
    <t>第一级别</t>
  </si>
  <si>
    <t>鲁婧雯</t>
  </si>
  <si>
    <t>吕德淞</t>
  </si>
  <si>
    <t>“华为杯”第二十一届中国研究生数学建模竞赛</t>
  </si>
  <si>
    <t>其它赛事（全国赛）</t>
  </si>
  <si>
    <t>Ocean Engineering</t>
  </si>
  <si>
    <t>A档期刊</t>
  </si>
  <si>
    <r>
      <rPr>
        <sz val="10"/>
        <color rgb="FF000000"/>
        <rFont val="微软雅黑"/>
        <family val="2"/>
        <charset val="134"/>
      </rPr>
      <t>面向通用船舶横剖面的</t>
    </r>
    <r>
      <rPr>
        <sz val="10"/>
        <color rgb="FF000000"/>
        <rFont val="Calibri"/>
        <family val="2"/>
      </rPr>
      <t>U-Net</t>
    </r>
    <r>
      <rPr>
        <sz val="10"/>
        <color rgb="FF000000"/>
        <rFont val="微软雅黑"/>
        <family val="2"/>
        <charset val="134"/>
      </rPr>
      <t>快速拓扑优化方法</t>
    </r>
  </si>
  <si>
    <t>梅华宁</t>
  </si>
  <si>
    <t>秦佳佳</t>
  </si>
  <si>
    <t>第九届全国船舶与海洋工程CFD会议论文集</t>
  </si>
  <si>
    <t>其他</t>
  </si>
  <si>
    <t>首倾角对KCS船湍流破波噪声的影响特性分析</t>
  </si>
  <si>
    <t>第十八届全国水动力学学术会议暨第三十六届全国水动力学研讨会论文集</t>
  </si>
  <si>
    <t>沈丽骊</t>
  </si>
  <si>
    <t>宋俊龙</t>
  </si>
  <si>
    <t>孙域恒</t>
  </si>
  <si>
    <t>船舶与海洋工程硕士生第二党支部组织委员</t>
  </si>
  <si>
    <t>李文龙</t>
  </si>
  <si>
    <t>Numerical Simulation of Zig-zag Maneuver for Submarine Underwater Control Performance</t>
  </si>
  <si>
    <t>13th The International Workshop on Ship and Marine Hydrodynamics (IWSH 2025)</t>
  </si>
  <si>
    <t>陶天悦</t>
  </si>
  <si>
    <t>王奥博</t>
  </si>
  <si>
    <t>王艺霖</t>
  </si>
  <si>
    <t>王玉晨</t>
  </si>
  <si>
    <t>第三节OnSite自动驾驶算法挑战赛</t>
  </si>
  <si>
    <t>吴纬</t>
  </si>
  <si>
    <t>一种海底矿石颗粒梳状铲轮转式采集车及采集方法</t>
  </si>
  <si>
    <t>CN119221934A</t>
  </si>
  <si>
    <t>发明专利</t>
  </si>
  <si>
    <t>_海底矿粒梳状铲机械式采集及沉积物受扰特性</t>
  </si>
  <si>
    <t>上海交通大学学报</t>
  </si>
  <si>
    <t>EI期刊</t>
  </si>
  <si>
    <t>第十四届全国海洋航行器设计与制作大赛（长三角赛区）</t>
  </si>
  <si>
    <t>海底矿物颗粒机械式采集装备控制系统</t>
  </si>
  <si>
    <t>2025SR1489723</t>
  </si>
  <si>
    <t>海滩作业装备动态路径规划与自主避障系统</t>
  </si>
  <si>
    <t>2025SR1488871</t>
  </si>
  <si>
    <t>叶昱松</t>
  </si>
  <si>
    <t>the Fourth World Conference on Floating Solutions: WCFS 2024</t>
  </si>
  <si>
    <t>易明月</t>
  </si>
  <si>
    <t>基于输入端事件触发机制的船舶航向保持控制</t>
  </si>
  <si>
    <t>中国海洋平台</t>
  </si>
  <si>
    <t>曾飞</t>
  </si>
  <si>
    <t>船建224M004班团支书</t>
  </si>
  <si>
    <t>船建团委</t>
  </si>
  <si>
    <t>上海交通大学优秀团员</t>
  </si>
  <si>
    <t>校基研会组织部优秀部员</t>
  </si>
  <si>
    <t>基研会</t>
  </si>
  <si>
    <t>张尔纳</t>
  </si>
  <si>
    <t>典型无人船舶概念方案快速生成软件</t>
  </si>
  <si>
    <t>2025SR0261049</t>
  </si>
  <si>
    <t>张靖扬</t>
  </si>
  <si>
    <t>OnSite自动驾驶算法挑战赛</t>
  </si>
  <si>
    <t>张芸颖</t>
  </si>
  <si>
    <t>朱家欣</t>
  </si>
  <si>
    <t>阚艺凡</t>
  </si>
  <si>
    <t>党支部书记</t>
  </si>
  <si>
    <t>曹建鑫</t>
  </si>
  <si>
    <t>华为开发者大赛</t>
  </si>
  <si>
    <r>
      <rPr>
        <sz val="10"/>
        <color rgb="FF000000"/>
        <rFont val="微软雅黑"/>
        <family val="2"/>
        <charset val="134"/>
      </rPr>
      <t>基于改进</t>
    </r>
    <r>
      <rPr>
        <sz val="10"/>
        <color rgb="FF000000"/>
        <rFont val="Calibri"/>
        <family val="2"/>
      </rPr>
      <t>Seq2Seq</t>
    </r>
    <r>
      <rPr>
        <sz val="10"/>
        <color rgb="FF000000"/>
        <rFont val="微软雅黑"/>
        <family val="2"/>
        <charset val="134"/>
      </rPr>
      <t>的船舶轨迹预测算法</t>
    </r>
  </si>
  <si>
    <t>舰船科学技术</t>
  </si>
  <si>
    <t>乏信息下基于大模型的无人艇路径规划智能体框架设计与研究</t>
  </si>
  <si>
    <t>段宇擎</t>
  </si>
  <si>
    <t>兼职辅导员</t>
  </si>
  <si>
    <t>邹碧铖</t>
  </si>
  <si>
    <t>全国海洋航行器设计与制作大赛</t>
  </si>
  <si>
    <t>无人艇动力定位以及多无人艇编队控制软件</t>
  </si>
  <si>
    <t>2024SR1965344</t>
  </si>
  <si>
    <t>Dynamic docking and homing method of small ROV based on underwater computer vision and cooperative control</t>
  </si>
  <si>
    <t>The 35th International Ocean and Polar Engineering Conference</t>
  </si>
  <si>
    <t>本科生第一党支部副书记</t>
  </si>
  <si>
    <t>本科生第一党支部书记</t>
  </si>
  <si>
    <t>上海交通大学第九届“钱学森杯”大学生课外学术科技作品竞赛</t>
  </si>
  <si>
    <t>龚骁坤</t>
  </si>
  <si>
    <t>黄龙飞</t>
  </si>
  <si>
    <t>柴油-氨双燃料发动机DeNOx用氨射流混合器及喷射方法</t>
  </si>
  <si>
    <t>船用低速机应用生物燃料油仿真</t>
  </si>
  <si>
    <t>船用低速机应用生物燃料油油耗和排放评估及可行性分析软件V1.0</t>
  </si>
  <si>
    <t>2025SR0343768</t>
  </si>
  <si>
    <t>李可嘉</t>
  </si>
  <si>
    <t>船建学院研究生会学术部干事</t>
  </si>
  <si>
    <t>船建学院团委</t>
  </si>
  <si>
    <t>上海交通大学新生杯冠军</t>
  </si>
  <si>
    <t>省部级-第三级别及其他</t>
  </si>
  <si>
    <t>上海交通大学体总杯八强</t>
  </si>
  <si>
    <t>李清纯</t>
  </si>
  <si>
    <t>李昊男</t>
  </si>
  <si>
    <t>刘佳琪</t>
  </si>
  <si>
    <t>“联想杯”上海交通大学第七届VEX机器人校内赛</t>
  </si>
  <si>
    <t>应为其他</t>
  </si>
  <si>
    <t>刘雷轩</t>
  </si>
  <si>
    <t>The 13th International Workshop on Ship and Marine Hydrodynamics</t>
  </si>
  <si>
    <t>刘懿瑭</t>
  </si>
  <si>
    <t>班长</t>
  </si>
  <si>
    <t>第十四届海洋航行器设计与制作大赛</t>
  </si>
  <si>
    <t>研究生工作室室长</t>
  </si>
  <si>
    <t>田培培</t>
  </si>
  <si>
    <t>马振鹏</t>
  </si>
  <si>
    <t>圆筒型FPSO在双色波下的运动特性数值研究</t>
  </si>
  <si>
    <t>全国水动力学研讨会</t>
  </si>
  <si>
    <t>不同储液率下液舱晃荡对圆筒型FPSO运动响应影响数值研究</t>
  </si>
  <si>
    <t>第十届全国船舶与海洋工程CFD会议</t>
  </si>
  <si>
    <t>潘柘旭</t>
  </si>
  <si>
    <t>彭硕</t>
  </si>
  <si>
    <t>全国周培源大学生力学竞赛</t>
  </si>
  <si>
    <t>Ships and Offshore Structures</t>
  </si>
  <si>
    <t>B档期刊</t>
  </si>
  <si>
    <t>师圣煜</t>
  </si>
  <si>
    <t>一种吸附式风机塔筒的动态应变响应测量装置</t>
  </si>
  <si>
    <t>CN119195990B</t>
  </si>
  <si>
    <t>细长漂浮式柔性管流致振动响应特性试验研究</t>
  </si>
  <si>
    <t>中国海上油气</t>
  </si>
  <si>
    <t>在役状态下海洋立管动态响应监测装备</t>
  </si>
  <si>
    <t>实质审查的生效</t>
  </si>
  <si>
    <t>一种具有螺旋球体阵列的隔水管涡激振动抑制的浮力块</t>
  </si>
  <si>
    <t>宋庆芾</t>
  </si>
  <si>
    <t>“海科杯”结构设计竞赛</t>
  </si>
  <si>
    <t>环形螺旋桨水动力性能特性分析</t>
  </si>
  <si>
    <t>第九届全国船舶与海洋工程CFD会议</t>
  </si>
  <si>
    <t>王贺贺</t>
  </si>
  <si>
    <t>全附体 SUBOFF 垂直面斜航试验数值研究</t>
  </si>
  <si>
    <t>《第十八届全国水动力学学术会议暨第三十六届全国水动力学研讨会论文集》</t>
  </si>
  <si>
    <t>杨鹏程</t>
  </si>
  <si>
    <t>杨钏钏</t>
  </si>
  <si>
    <t>姚涵一</t>
  </si>
  <si>
    <t>周永磊</t>
  </si>
  <si>
    <t>谢昕</t>
  </si>
  <si>
    <t>殷先炜</t>
  </si>
  <si>
    <t>IWSH2025</t>
  </si>
  <si>
    <t>余涛</t>
  </si>
  <si>
    <t>于竺冬</t>
  </si>
  <si>
    <t>胡歆悦</t>
  </si>
  <si>
    <r>
      <rPr>
        <sz val="10"/>
        <color rgb="FF000000"/>
        <rFont val="微软雅黑"/>
        <family val="2"/>
        <charset val="134"/>
      </rPr>
      <t>基于改进</t>
    </r>
    <r>
      <rPr>
        <sz val="10"/>
        <color rgb="FF000000"/>
        <rFont val="Calibri"/>
        <family val="2"/>
      </rPr>
      <t xml:space="preserve"> MPS </t>
    </r>
    <r>
      <rPr>
        <sz val="10"/>
        <color rgb="FF000000"/>
        <rFont val="微软雅黑"/>
        <family val="2"/>
        <charset val="134"/>
      </rPr>
      <t>方法数值模拟不同初始形态的气泡流动</t>
    </r>
  </si>
  <si>
    <t>马主迪</t>
  </si>
  <si>
    <t>宁波未来之星</t>
  </si>
  <si>
    <t>王晨卓</t>
  </si>
  <si>
    <t>王庭泉</t>
  </si>
  <si>
    <t>徐小平</t>
  </si>
  <si>
    <t>射流泵参数优化与调控系统</t>
  </si>
  <si>
    <t>2025SR1490255</t>
  </si>
  <si>
    <t>第四届世界大学生水下机器人大赛</t>
  </si>
  <si>
    <t>射流泵短程颗粒输送特性预报系统</t>
  </si>
  <si>
    <t>2025SR1490217</t>
  </si>
  <si>
    <t>海珍品引射流采捕特性预报系统</t>
  </si>
  <si>
    <t>2025SR1490289</t>
  </si>
  <si>
    <t>廖彦皓</t>
  </si>
  <si>
    <t>倪渊鑫</t>
  </si>
  <si>
    <t>一种物理约束引导的深度自编码器 PIV 实验流场重构方法</t>
  </si>
  <si>
    <t>第十八届全国水动力学学术会议</t>
  </si>
  <si>
    <t>钟欣</t>
  </si>
  <si>
    <t>郭荟霖</t>
  </si>
  <si>
    <t>一种调谐质量阻尼惯容器的参数识别试验系统及方法</t>
  </si>
  <si>
    <t>2024年中国国际大学生创新大赛</t>
  </si>
  <si>
    <t>院A类赛事（区域赛）</t>
  </si>
  <si>
    <t>2024 年“崖州湾杯”研究生创新创业大赛</t>
  </si>
  <si>
    <t>杜博洋</t>
  </si>
  <si>
    <t>一种适用于风机塔架的跨层调谐质量阻尼惯容器装置</t>
  </si>
  <si>
    <t>CN120402576A</t>
  </si>
  <si>
    <t>李冬傲</t>
  </si>
  <si>
    <t>24M007班班长</t>
  </si>
  <si>
    <t>史舒婧老师</t>
  </si>
  <si>
    <t>一种深海采矿羽流研究的模型实验装置</t>
  </si>
  <si>
    <t>赵艺伟</t>
  </si>
  <si>
    <t>徐勤茂</t>
  </si>
  <si>
    <t>周仕谨</t>
  </si>
  <si>
    <t>上海交通大学第九届“钱学森杯”</t>
  </si>
  <si>
    <t>应为“第三级别”</t>
  </si>
  <si>
    <t>张骞</t>
  </si>
  <si>
    <t>团支书</t>
  </si>
  <si>
    <t>邹碧铖 段宇擎</t>
  </si>
  <si>
    <t>王乐都</t>
  </si>
  <si>
    <t>同一项目取最高等级</t>
  </si>
  <si>
    <t>同一项目取最高等级</t>
    <phoneticPr fontId="8" type="noConversion"/>
  </si>
  <si>
    <t>CN114941562B</t>
    <phoneticPr fontId="8" type="noConversion"/>
  </si>
  <si>
    <t>CN119103988A</t>
    <phoneticPr fontId="8" type="noConversion"/>
  </si>
  <si>
    <t>CN120331674A</t>
    <phoneticPr fontId="8" type="noConversion"/>
  </si>
  <si>
    <t>CN120558545A</t>
    <phoneticPr fontId="8" type="noConversion"/>
  </si>
  <si>
    <t>CN120313864A</t>
    <phoneticPr fontId="8" type="noConversion"/>
  </si>
  <si>
    <t>Coupled responses between a ship and recessed moonpools</t>
    <phoneticPr fontId="8" type="noConversion"/>
  </si>
  <si>
    <t>Real-Time Full-Field Stress Reconstruction for the 3D Ship Compartment Structure Using an Img2Img-UNet with Res-Attention</t>
    <phoneticPr fontId="8" type="noConversion"/>
  </si>
  <si>
    <r>
      <t>Re=150</t>
    </r>
    <r>
      <rPr>
        <sz val="10"/>
        <color rgb="FF000000"/>
        <rFont val="微软雅黑"/>
        <family val="2"/>
        <charset val="134"/>
      </rPr>
      <t>圆柱绕流声指向性参数特性数值分析</t>
    </r>
    <phoneticPr fontId="8" type="noConversion"/>
  </si>
  <si>
    <t>Hydroelastic Analysis of a Large Container Ship with Forward Speed Based on Multi-module Method</t>
    <phoneticPr fontId="8" type="noConversion"/>
  </si>
  <si>
    <t>Numerical analysis of NACA0012 hydrofoil tripwire-induced transition</t>
    <phoneticPr fontId="8" type="noConversion"/>
  </si>
  <si>
    <t>Configuration reconstruction investigation on submarine cable considering varied displacement boundary based on the inverse finite element method</t>
    <phoneticPr fontId="8" type="noConversion"/>
  </si>
  <si>
    <t>Nonparametric modelling of maneuvering motion for underwater vehiclesbased on GMM-GPR</t>
    <phoneticPr fontId="8" type="noConversion"/>
  </si>
  <si>
    <t>第十八届全国水动力学学术会议暨第三十六届全国水动力学研讨会</t>
    <phoneticPr fontId="8" type="noConversion"/>
  </si>
  <si>
    <t>第六作者</t>
    <phoneticPr fontId="8" type="noConversion"/>
  </si>
  <si>
    <t>第五作者</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</si>
</sst>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yyyy\-mm\-dd"/>
    <numFmt numFmtId="178" formatCode="0_ "/>
    <numFmt numFmtId="179" formatCode="0.00_);[Red]\(0.00\)"/>
  </numFmts>
  <fonts count="9" x14ac:knownFonts="1">
    <font>
      <sz val="11"/>
      <color indexed="8"/>
      <name val="等线"/>
      <charset val="134"/>
      <scheme val="minor"/>
    </font>
    <font>
      <b/>
      <sz val="10"/>
      <color indexed="8"/>
      <name val="Calibri"/>
      <family val="2"/>
    </font>
    <font>
      <b/>
      <sz val="10"/>
      <color rgb="FF000000"/>
      <name val="宋体"/>
      <family val="3"/>
      <charset val="134"/>
    </font>
    <font>
      <sz val="10"/>
      <color indexed="8"/>
      <name val="Calibri"/>
      <family val="2"/>
    </font>
    <font>
      <sz val="10"/>
      <color rgb="FF000000"/>
      <name val="Calibri"/>
      <family val="2"/>
    </font>
    <font>
      <b/>
      <sz val="10"/>
      <color rgb="FF000000"/>
      <name val="微软雅黑"/>
      <family val="2"/>
      <charset val="134"/>
    </font>
    <font>
      <sz val="10"/>
      <color rgb="FF000000"/>
      <name val="宋体"/>
      <family val="3"/>
      <charset val="134"/>
    </font>
    <font>
      <sz val="10"/>
      <color rgb="FF000000"/>
      <name val="微软雅黑"/>
      <family val="2"/>
      <charset val="134"/>
    </font>
    <font>
      <sz val="9"/>
      <name val="等线"/>
      <family val="3"/>
      <charset val="134"/>
      <scheme val="minor"/>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rgb="FFFFC000"/>
        <bgColor indexed="64"/>
      </patternFill>
    </fill>
    <fill>
      <patternFill patternType="solid">
        <fgColor theme="8" tint="0.79995117038483843"/>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12">
    <xf numFmtId="0" fontId="0" fillId="0" borderId="0" xfId="0">
      <alignment vertical="center"/>
    </xf>
    <xf numFmtId="176" fontId="0" fillId="0" borderId="0" xfId="0" applyNumberFormat="1" applyAlignment="1">
      <alignment horizontal="center" vertical="center"/>
    </xf>
    <xf numFmtId="176" fontId="0" fillId="0" borderId="0" xfId="0" applyNumberFormat="1">
      <alignment vertical="center"/>
    </xf>
    <xf numFmtId="49" fontId="1"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176" fontId="4" fillId="3"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8" fontId="3" fillId="4" borderId="1" xfId="0" applyNumberFormat="1" applyFont="1" applyFill="1" applyBorder="1" applyAlignment="1">
      <alignment horizontal="center" vertical="center" wrapText="1"/>
    </xf>
    <xf numFmtId="176" fontId="4" fillId="0" borderId="3" xfId="0" applyNumberFormat="1" applyFont="1" applyBorder="1" applyAlignment="1">
      <alignment vertical="center" wrapText="1"/>
    </xf>
    <xf numFmtId="0" fontId="6" fillId="0" borderId="1" xfId="0" applyFont="1" applyBorder="1" applyAlignment="1">
      <alignment horizontal="center" vertical="center" wrapText="1"/>
    </xf>
    <xf numFmtId="179" fontId="3" fillId="4" borderId="1" xfId="0" applyNumberFormat="1" applyFont="1" applyFill="1" applyBorder="1" applyAlignment="1">
      <alignment horizontal="center" vertical="center" wrapText="1"/>
    </xf>
    <xf numFmtId="179" fontId="3" fillId="4" borderId="1" xfId="0" applyNumberFormat="1" applyFont="1" applyFill="1" applyBorder="1" applyAlignment="1">
      <alignment vertical="center" wrapText="1"/>
    </xf>
    <xf numFmtId="49" fontId="3" fillId="5" borderId="1" xfId="0" applyNumberFormat="1" applyFont="1" applyFill="1" applyBorder="1" applyAlignment="1">
      <alignment horizontal="center" vertical="center" wrapText="1"/>
    </xf>
    <xf numFmtId="177" fontId="3" fillId="7"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49" fontId="6" fillId="5" borderId="1" xfId="0" applyNumberFormat="1" applyFont="1" applyFill="1" applyBorder="1" applyAlignment="1">
      <alignment horizontal="center" vertical="center"/>
    </xf>
    <xf numFmtId="0" fontId="0" fillId="0" borderId="0" xfId="0" applyAlignment="1">
      <alignment vertical="center"/>
    </xf>
    <xf numFmtId="49" fontId="7" fillId="0" borderId="1" xfId="0" applyNumberFormat="1" applyFont="1" applyBorder="1" applyAlignment="1">
      <alignment horizontal="center" vertical="center" wrapText="1"/>
    </xf>
    <xf numFmtId="49" fontId="7" fillId="5" borderId="1" xfId="0" applyNumberFormat="1" applyFont="1" applyFill="1" applyBorder="1" applyAlignment="1">
      <alignment horizontal="center" vertical="center" wrapText="1"/>
    </xf>
    <xf numFmtId="179" fontId="3"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79" fontId="3"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78"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179" fontId="3" fillId="4" borderId="1" xfId="0" applyNumberFormat="1" applyFont="1" applyFill="1" applyBorder="1" applyAlignment="1">
      <alignment horizontal="center" vertical="center" wrapText="1"/>
    </xf>
    <xf numFmtId="179" fontId="3" fillId="4" borderId="1" xfId="0" applyNumberFormat="1" applyFont="1" applyFill="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7"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177" fontId="3" fillId="0" borderId="4"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4" borderId="1" xfId="0" applyNumberFormat="1" applyFont="1" applyFill="1" applyBorder="1" applyAlignment="1">
      <alignment horizontal="center" vertical="center" wrapText="1"/>
    </xf>
    <xf numFmtId="179" fontId="3" fillId="4" borderId="2" xfId="0" applyNumberFormat="1" applyFont="1" applyFill="1" applyBorder="1" applyAlignment="1">
      <alignment horizontal="center" vertical="center" wrapText="1"/>
    </xf>
    <xf numFmtId="179" fontId="3" fillId="4" borderId="3"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176" fontId="1" fillId="4"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176" fontId="3" fillId="4" borderId="2" xfId="0" applyNumberFormat="1" applyFont="1" applyFill="1" applyBorder="1" applyAlignment="1">
      <alignment horizontal="center" vertical="center" wrapText="1"/>
    </xf>
    <xf numFmtId="176" fontId="3" fillId="4" borderId="4" xfId="0" applyNumberFormat="1" applyFont="1" applyFill="1" applyBorder="1" applyAlignment="1">
      <alignment horizontal="center" vertical="center" wrapText="1"/>
    </xf>
    <xf numFmtId="176" fontId="3" fillId="4" borderId="3"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179" fontId="3" fillId="4" borderId="4"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2" fillId="3" borderId="2" xfId="0" applyNumberFormat="1" applyFont="1" applyFill="1" applyBorder="1" applyAlignment="1">
      <alignment horizontal="center" vertical="center" wrapText="1"/>
    </xf>
    <xf numFmtId="176" fontId="1" fillId="3" borderId="3" xfId="0" applyNumberFormat="1"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lignment vertical="center"/>
    </xf>
    <xf numFmtId="176" fontId="2"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7"/>
  <sheetViews>
    <sheetView tabSelected="1" zoomScaleNormal="100" workbookViewId="0">
      <pane xSplit="4" ySplit="2" topLeftCell="E3" activePane="bottomRight" state="frozen"/>
      <selection pane="topRight" activeCell="G1" sqref="G1"/>
      <selection pane="bottomLeft" activeCell="A3" sqref="A3"/>
      <selection pane="bottomRight" activeCell="D7" sqref="D7"/>
    </sheetView>
  </sheetViews>
  <sheetFormatPr defaultColWidth="24.625" defaultRowHeight="15" customHeight="1" x14ac:dyDescent="0.2"/>
  <cols>
    <col min="1" max="1" width="8.625" customWidth="1"/>
    <col min="2" max="2" width="9.875" customWidth="1"/>
    <col min="3" max="3" width="13.125" customWidth="1"/>
    <col min="4" max="4" width="22.25" bestFit="1" customWidth="1"/>
    <col min="5" max="5" width="8.625" style="1" customWidth="1"/>
    <col min="6" max="6" width="10.625" style="1" customWidth="1"/>
    <col min="7" max="8" width="11.375" customWidth="1"/>
    <col min="9" max="9" width="25.625" customWidth="1"/>
    <col min="10" max="10" width="11.75" customWidth="1"/>
    <col min="11" max="11" width="10.625" customWidth="1"/>
    <col min="12" max="12" width="8" customWidth="1"/>
    <col min="13" max="13" width="10.625" customWidth="1"/>
    <col min="14" max="14" width="8.875" customWidth="1"/>
    <col min="15" max="15" width="30.625" customWidth="1"/>
    <col min="16" max="16" width="17.75" customWidth="1"/>
    <col min="17" max="17" width="15" style="36" customWidth="1"/>
    <col min="18" max="18" width="13.125" customWidth="1"/>
    <col min="19" max="19" width="10.625" style="2" customWidth="1"/>
    <col min="20" max="20" width="9.5" customWidth="1"/>
    <col min="21" max="21" width="25.625" customWidth="1"/>
    <col min="22" max="22" width="19.125" customWidth="1"/>
    <col min="23" max="23" width="13.125" customWidth="1"/>
    <col min="24" max="24" width="10.625" customWidth="1"/>
    <col min="25" max="25" width="9.5" customWidth="1"/>
    <col min="26" max="26" width="20.625" customWidth="1"/>
    <col min="27" max="27" width="10.625" customWidth="1"/>
    <col min="28" max="28" width="30.625" customWidth="1"/>
    <col min="29" max="30" width="19.375" customWidth="1"/>
    <col min="31" max="31" width="9.625" customWidth="1"/>
    <col min="32" max="32" width="8" customWidth="1"/>
    <col min="33" max="33" width="13.125" customWidth="1"/>
    <col min="34" max="34" width="10.625" customWidth="1"/>
    <col min="35" max="35" width="30.625" customWidth="1"/>
    <col min="36" max="36" width="25.625" customWidth="1"/>
    <col min="37" max="37" width="21.625" customWidth="1"/>
    <col min="38" max="38" width="7.875" customWidth="1"/>
    <col min="39" max="39" width="12.125" customWidth="1"/>
    <col min="40" max="40" width="7.875" customWidth="1"/>
    <col min="41" max="43" width="10.625" customWidth="1"/>
  </cols>
  <sheetData>
    <row r="1" spans="1:43" ht="15" customHeight="1" x14ac:dyDescent="0.2">
      <c r="A1" s="98" t="s">
        <v>0</v>
      </c>
      <c r="B1" s="98" t="s">
        <v>1</v>
      </c>
      <c r="C1" s="98" t="s">
        <v>2</v>
      </c>
      <c r="D1" s="98" t="s">
        <v>3</v>
      </c>
      <c r="E1" s="110" t="s">
        <v>4</v>
      </c>
      <c r="F1" s="103" t="s">
        <v>5</v>
      </c>
      <c r="G1" s="98" t="s">
        <v>6</v>
      </c>
      <c r="H1" s="109"/>
      <c r="I1" s="109"/>
      <c r="J1" s="109"/>
      <c r="K1" s="46" t="s">
        <v>8</v>
      </c>
      <c r="L1" s="98" t="s">
        <v>9</v>
      </c>
      <c r="M1" s="46" t="s">
        <v>10</v>
      </c>
      <c r="N1" s="98" t="s">
        <v>11</v>
      </c>
      <c r="O1" s="109"/>
      <c r="P1" s="109"/>
      <c r="Q1" s="109"/>
      <c r="R1" s="109"/>
      <c r="S1" s="74" t="s">
        <v>12</v>
      </c>
      <c r="T1" s="98" t="s">
        <v>13</v>
      </c>
      <c r="U1" s="109"/>
      <c r="V1" s="109"/>
      <c r="W1" s="109"/>
      <c r="X1" s="46" t="s">
        <v>14</v>
      </c>
      <c r="Y1" s="98" t="s">
        <v>15</v>
      </c>
      <c r="Z1" s="109"/>
      <c r="AA1" s="46" t="s">
        <v>16</v>
      </c>
      <c r="AB1" s="98" t="s">
        <v>17</v>
      </c>
      <c r="AC1" s="109"/>
      <c r="AD1" s="109"/>
      <c r="AE1" s="109"/>
      <c r="AF1" s="109"/>
      <c r="AG1" s="109"/>
      <c r="AH1" s="64" t="s">
        <v>18</v>
      </c>
      <c r="AI1" s="98" t="s">
        <v>19</v>
      </c>
      <c r="AJ1" s="109"/>
      <c r="AK1" s="109"/>
      <c r="AL1" s="109"/>
      <c r="AM1" s="109"/>
      <c r="AN1" s="109"/>
      <c r="AO1" s="46" t="s">
        <v>20</v>
      </c>
      <c r="AP1" s="46" t="s">
        <v>21</v>
      </c>
      <c r="AQ1" s="42" t="s">
        <v>22</v>
      </c>
    </row>
    <row r="2" spans="1:43" ht="15" customHeight="1" x14ac:dyDescent="0.2">
      <c r="A2" s="98" t="s">
        <v>7</v>
      </c>
      <c r="B2" s="98" t="s">
        <v>7</v>
      </c>
      <c r="C2" s="98" t="s">
        <v>7</v>
      </c>
      <c r="D2" s="98" t="s">
        <v>7</v>
      </c>
      <c r="E2" s="111"/>
      <c r="F2" s="104"/>
      <c r="G2" s="3" t="s">
        <v>23</v>
      </c>
      <c r="H2" s="3" t="s">
        <v>24</v>
      </c>
      <c r="I2" s="3" t="s">
        <v>25</v>
      </c>
      <c r="J2" s="3" t="s">
        <v>26</v>
      </c>
      <c r="K2" s="47" t="s">
        <v>7</v>
      </c>
      <c r="L2" s="98" t="s">
        <v>7</v>
      </c>
      <c r="M2" s="47" t="s">
        <v>7</v>
      </c>
      <c r="N2" s="3" t="s">
        <v>27</v>
      </c>
      <c r="O2" s="3" t="s">
        <v>28</v>
      </c>
      <c r="P2" s="3" t="s">
        <v>29</v>
      </c>
      <c r="Q2" s="30" t="s">
        <v>30</v>
      </c>
      <c r="R2" s="3" t="s">
        <v>31</v>
      </c>
      <c r="S2" s="75" t="s">
        <v>7</v>
      </c>
      <c r="T2" s="3" t="s">
        <v>27</v>
      </c>
      <c r="U2" s="3" t="s">
        <v>32</v>
      </c>
      <c r="V2" s="3" t="s">
        <v>30</v>
      </c>
      <c r="W2" s="3" t="s">
        <v>33</v>
      </c>
      <c r="X2" s="47" t="s">
        <v>7</v>
      </c>
      <c r="Y2" s="3" t="s">
        <v>27</v>
      </c>
      <c r="Z2" s="3" t="s">
        <v>34</v>
      </c>
      <c r="AA2" s="47" t="s">
        <v>7</v>
      </c>
      <c r="AB2" s="3" t="s">
        <v>35</v>
      </c>
      <c r="AC2" s="3" t="s">
        <v>36</v>
      </c>
      <c r="AD2" s="3" t="s">
        <v>37</v>
      </c>
      <c r="AE2" s="3" t="s">
        <v>38</v>
      </c>
      <c r="AF2" s="3" t="s">
        <v>39</v>
      </c>
      <c r="AG2" s="3" t="s">
        <v>40</v>
      </c>
      <c r="AH2" s="65" t="s">
        <v>7</v>
      </c>
      <c r="AI2" s="3" t="s">
        <v>41</v>
      </c>
      <c r="AJ2" s="3" t="s">
        <v>42</v>
      </c>
      <c r="AK2" s="3" t="s">
        <v>43</v>
      </c>
      <c r="AL2" s="3" t="s">
        <v>44</v>
      </c>
      <c r="AM2" s="3" t="s">
        <v>45</v>
      </c>
      <c r="AN2" s="3" t="s">
        <v>39</v>
      </c>
      <c r="AO2" s="47" t="s">
        <v>7</v>
      </c>
      <c r="AP2" s="47" t="s">
        <v>7</v>
      </c>
      <c r="AQ2" s="43" t="s">
        <v>7</v>
      </c>
    </row>
    <row r="3" spans="1:43" ht="30" customHeight="1" x14ac:dyDescent="0.2">
      <c r="A3" s="4" t="s">
        <v>46</v>
      </c>
      <c r="B3" s="4" t="s">
        <v>47</v>
      </c>
      <c r="C3" s="4" t="s">
        <v>48</v>
      </c>
      <c r="D3" s="4" t="s">
        <v>49</v>
      </c>
      <c r="E3" s="5">
        <v>3.58</v>
      </c>
      <c r="F3" s="6">
        <f>E3*30</f>
        <v>107.4</v>
      </c>
      <c r="G3" s="9"/>
      <c r="H3" s="9"/>
      <c r="I3" s="9"/>
      <c r="J3" s="9"/>
      <c r="K3" s="25"/>
      <c r="L3" s="9" t="s">
        <v>7</v>
      </c>
      <c r="M3" s="25"/>
      <c r="N3" s="9"/>
      <c r="O3" s="9"/>
      <c r="P3" s="9"/>
      <c r="Q3" s="31"/>
      <c r="R3" s="9"/>
      <c r="S3" s="20"/>
      <c r="T3" s="9"/>
      <c r="U3" s="9"/>
      <c r="V3" s="9"/>
      <c r="W3" s="9"/>
      <c r="X3" s="25"/>
      <c r="Y3" s="9"/>
      <c r="Z3" s="9"/>
      <c r="AA3" s="11"/>
      <c r="AB3" s="9"/>
      <c r="AC3" s="9"/>
      <c r="AD3" s="9"/>
      <c r="AE3" s="9"/>
      <c r="AF3" s="9"/>
      <c r="AG3" s="9"/>
      <c r="AH3" s="25"/>
      <c r="AI3" s="4" t="s">
        <v>261</v>
      </c>
      <c r="AJ3" s="4" t="s">
        <v>50</v>
      </c>
      <c r="AK3" s="4" t="s">
        <v>51</v>
      </c>
      <c r="AL3" s="4" t="s">
        <v>52</v>
      </c>
      <c r="AM3" s="12">
        <v>45694</v>
      </c>
      <c r="AN3" s="4" t="s">
        <v>53</v>
      </c>
      <c r="AO3" s="25">
        <v>5</v>
      </c>
      <c r="AP3" s="22">
        <v>20</v>
      </c>
      <c r="AQ3" s="39">
        <f t="shared" ref="AQ3:AQ8" si="0">F3+K3+M3+S3+X3+AA3+AH3+AO3+AP3</f>
        <v>132.4</v>
      </c>
    </row>
    <row r="4" spans="1:43" ht="15" customHeight="1" x14ac:dyDescent="0.2">
      <c r="A4" s="4" t="s">
        <v>54</v>
      </c>
      <c r="B4" s="4" t="s">
        <v>47</v>
      </c>
      <c r="C4" s="4" t="s">
        <v>48</v>
      </c>
      <c r="D4" s="4" t="s">
        <v>55</v>
      </c>
      <c r="E4" s="5">
        <v>3.8</v>
      </c>
      <c r="F4" s="6">
        <f t="shared" ref="F4:F9" si="1">E4*30</f>
        <v>114</v>
      </c>
      <c r="G4" s="9"/>
      <c r="H4" s="9"/>
      <c r="I4" s="9"/>
      <c r="J4" s="9"/>
      <c r="K4" s="25"/>
      <c r="L4" s="4" t="s">
        <v>56</v>
      </c>
      <c r="M4" s="25">
        <v>4</v>
      </c>
      <c r="N4" s="9"/>
      <c r="O4" s="9"/>
      <c r="P4" s="9"/>
      <c r="Q4" s="31"/>
      <c r="R4" s="9"/>
      <c r="S4" s="20"/>
      <c r="T4" s="9"/>
      <c r="U4" s="9"/>
      <c r="V4" s="9"/>
      <c r="W4" s="9"/>
      <c r="X4" s="25"/>
      <c r="Y4" s="9"/>
      <c r="Z4" s="9"/>
      <c r="AA4" s="11"/>
      <c r="AB4" s="9"/>
      <c r="AC4" s="9"/>
      <c r="AD4" s="9"/>
      <c r="AE4" s="9"/>
      <c r="AF4" s="9"/>
      <c r="AG4" s="9"/>
      <c r="AH4" s="25"/>
      <c r="AI4" s="9"/>
      <c r="AJ4" s="9"/>
      <c r="AK4" s="9"/>
      <c r="AL4" s="9"/>
      <c r="AM4" s="9"/>
      <c r="AN4" s="9"/>
      <c r="AO4" s="25"/>
      <c r="AP4" s="22">
        <v>20</v>
      </c>
      <c r="AQ4" s="39">
        <f t="shared" si="0"/>
        <v>138</v>
      </c>
    </row>
    <row r="5" spans="1:43" ht="15" customHeight="1" x14ac:dyDescent="0.2">
      <c r="A5" s="4" t="s">
        <v>57</v>
      </c>
      <c r="B5" s="4" t="s">
        <v>47</v>
      </c>
      <c r="C5" s="4" t="s">
        <v>48</v>
      </c>
      <c r="D5" s="4" t="s">
        <v>55</v>
      </c>
      <c r="E5" s="5">
        <v>3.76</v>
      </c>
      <c r="F5" s="6">
        <f t="shared" si="1"/>
        <v>112.8</v>
      </c>
      <c r="G5" s="12">
        <v>45541</v>
      </c>
      <c r="H5" s="12">
        <v>45906</v>
      </c>
      <c r="I5" s="4" t="s">
        <v>58</v>
      </c>
      <c r="J5" s="4" t="s">
        <v>59</v>
      </c>
      <c r="K5" s="25">
        <v>2</v>
      </c>
      <c r="L5" s="4" t="s">
        <v>53</v>
      </c>
      <c r="M5" s="25">
        <v>2</v>
      </c>
      <c r="N5" s="9"/>
      <c r="O5" s="9"/>
      <c r="P5" s="9"/>
      <c r="Q5" s="31"/>
      <c r="R5" s="9"/>
      <c r="S5" s="20"/>
      <c r="T5" s="9"/>
      <c r="U5" s="9"/>
      <c r="V5" s="9"/>
      <c r="W5" s="9"/>
      <c r="X5" s="25"/>
      <c r="Y5" s="9"/>
      <c r="Z5" s="9"/>
      <c r="AA5" s="11"/>
      <c r="AB5" s="9"/>
      <c r="AC5" s="9"/>
      <c r="AD5" s="9"/>
      <c r="AE5" s="9"/>
      <c r="AF5" s="9"/>
      <c r="AG5" s="9"/>
      <c r="AH5" s="25"/>
      <c r="AI5" s="9"/>
      <c r="AJ5" s="9"/>
      <c r="AK5" s="9"/>
      <c r="AL5" s="9"/>
      <c r="AM5" s="9"/>
      <c r="AN5" s="9"/>
      <c r="AO5" s="25"/>
      <c r="AP5" s="22">
        <v>20</v>
      </c>
      <c r="AQ5" s="39">
        <f t="shared" si="0"/>
        <v>136.80000000000001</v>
      </c>
    </row>
    <row r="6" spans="1:43" ht="15" customHeight="1" x14ac:dyDescent="0.2">
      <c r="A6" s="4" t="s">
        <v>60</v>
      </c>
      <c r="B6" s="4" t="s">
        <v>47</v>
      </c>
      <c r="C6" s="4" t="s">
        <v>48</v>
      </c>
      <c r="D6" s="4" t="s">
        <v>55</v>
      </c>
      <c r="E6" s="5">
        <v>3.9</v>
      </c>
      <c r="F6" s="6">
        <f t="shared" si="1"/>
        <v>117</v>
      </c>
      <c r="G6" s="9"/>
      <c r="H6" s="9"/>
      <c r="I6" s="9"/>
      <c r="J6" s="9"/>
      <c r="K6" s="25"/>
      <c r="L6" s="9" t="s">
        <v>7</v>
      </c>
      <c r="M6" s="25"/>
      <c r="N6" s="9"/>
      <c r="O6" s="9"/>
      <c r="P6" s="9"/>
      <c r="Q6" s="31"/>
      <c r="R6" s="9"/>
      <c r="S6" s="20"/>
      <c r="T6" s="9"/>
      <c r="U6" s="9"/>
      <c r="V6" s="9"/>
      <c r="W6" s="9"/>
      <c r="X6" s="25"/>
      <c r="Y6" s="9"/>
      <c r="Z6" s="9"/>
      <c r="AA6" s="11"/>
      <c r="AB6" s="9"/>
      <c r="AC6" s="9"/>
      <c r="AD6" s="9"/>
      <c r="AE6" s="9"/>
      <c r="AF6" s="9"/>
      <c r="AG6" s="9"/>
      <c r="AH6" s="25"/>
      <c r="AI6" s="9"/>
      <c r="AJ6" s="9"/>
      <c r="AK6" s="9"/>
      <c r="AL6" s="9"/>
      <c r="AM6" s="9"/>
      <c r="AN6" s="9"/>
      <c r="AO6" s="25"/>
      <c r="AP6" s="22">
        <v>20</v>
      </c>
      <c r="AQ6" s="39">
        <f t="shared" si="0"/>
        <v>137</v>
      </c>
    </row>
    <row r="7" spans="1:43" ht="30" customHeight="1" x14ac:dyDescent="0.2">
      <c r="A7" s="4" t="s">
        <v>61</v>
      </c>
      <c r="B7" s="4" t="s">
        <v>47</v>
      </c>
      <c r="C7" s="4" t="s">
        <v>48</v>
      </c>
      <c r="D7" s="4" t="s">
        <v>49</v>
      </c>
      <c r="E7" s="5">
        <v>3.65</v>
      </c>
      <c r="F7" s="6">
        <f t="shared" si="1"/>
        <v>109.5</v>
      </c>
      <c r="G7" s="9"/>
      <c r="H7" s="9"/>
      <c r="I7" s="9"/>
      <c r="J7" s="9"/>
      <c r="K7" s="25"/>
      <c r="L7" s="9" t="s">
        <v>7</v>
      </c>
      <c r="M7" s="25"/>
      <c r="N7" s="9"/>
      <c r="O7" s="9"/>
      <c r="P7" s="9"/>
      <c r="Q7" s="31"/>
      <c r="R7" s="9"/>
      <c r="S7" s="20"/>
      <c r="T7" s="9"/>
      <c r="U7" s="9"/>
      <c r="V7" s="9"/>
      <c r="W7" s="9"/>
      <c r="X7" s="25"/>
      <c r="Y7" s="9"/>
      <c r="Z7" s="9"/>
      <c r="AA7" s="11"/>
      <c r="AB7" s="9"/>
      <c r="AC7" s="9"/>
      <c r="AD7" s="9"/>
      <c r="AE7" s="9"/>
      <c r="AF7" s="9"/>
      <c r="AG7" s="9"/>
      <c r="AH7" s="25"/>
      <c r="AI7" s="4" t="s">
        <v>62</v>
      </c>
      <c r="AJ7" s="4" t="s">
        <v>63</v>
      </c>
      <c r="AK7" s="4" t="s">
        <v>64</v>
      </c>
      <c r="AL7" s="4" t="s">
        <v>52</v>
      </c>
      <c r="AM7" s="12">
        <v>45896</v>
      </c>
      <c r="AN7" s="4" t="s">
        <v>53</v>
      </c>
      <c r="AO7" s="25">
        <v>20</v>
      </c>
      <c r="AP7" s="22">
        <v>20</v>
      </c>
      <c r="AQ7" s="39">
        <f t="shared" si="0"/>
        <v>149.5</v>
      </c>
    </row>
    <row r="8" spans="1:43" ht="30" customHeight="1" x14ac:dyDescent="0.2">
      <c r="A8" s="4" t="s">
        <v>65</v>
      </c>
      <c r="B8" s="4" t="s">
        <v>47</v>
      </c>
      <c r="C8" s="4" t="s">
        <v>48</v>
      </c>
      <c r="D8" s="4" t="s">
        <v>49</v>
      </c>
      <c r="E8" s="5">
        <v>3.86</v>
      </c>
      <c r="F8" s="6">
        <f t="shared" si="1"/>
        <v>115.8</v>
      </c>
      <c r="G8" s="9"/>
      <c r="H8" s="9"/>
      <c r="I8" s="9"/>
      <c r="J8" s="9"/>
      <c r="K8" s="25"/>
      <c r="L8" s="9" t="s">
        <v>7</v>
      </c>
      <c r="M8" s="25"/>
      <c r="N8" s="9"/>
      <c r="O8" s="9"/>
      <c r="P8" s="9"/>
      <c r="Q8" s="31"/>
      <c r="R8" s="9"/>
      <c r="S8" s="20"/>
      <c r="T8" s="12">
        <v>45887</v>
      </c>
      <c r="U8" s="4" t="s">
        <v>66</v>
      </c>
      <c r="V8" s="4" t="s">
        <v>67</v>
      </c>
      <c r="W8" s="4" t="s">
        <v>55</v>
      </c>
      <c r="X8" s="25">
        <v>0</v>
      </c>
      <c r="Y8" s="9"/>
      <c r="Z8" s="9"/>
      <c r="AA8" s="11"/>
      <c r="AB8" s="9"/>
      <c r="AC8" s="9"/>
      <c r="AD8" s="9"/>
      <c r="AE8" s="9"/>
      <c r="AF8" s="9"/>
      <c r="AG8" s="9"/>
      <c r="AH8" s="25"/>
      <c r="AI8" s="9"/>
      <c r="AJ8" s="9"/>
      <c r="AK8" s="9"/>
      <c r="AL8" s="9"/>
      <c r="AM8" s="9"/>
      <c r="AN8" s="9"/>
      <c r="AO8" s="25"/>
      <c r="AP8" s="22">
        <v>20</v>
      </c>
      <c r="AQ8" s="39">
        <f t="shared" si="0"/>
        <v>135.80000000000001</v>
      </c>
    </row>
    <row r="9" spans="1:43" ht="30" customHeight="1" x14ac:dyDescent="0.2">
      <c r="A9" s="96" t="s">
        <v>68</v>
      </c>
      <c r="B9" s="96" t="s">
        <v>47</v>
      </c>
      <c r="C9" s="96" t="s">
        <v>48</v>
      </c>
      <c r="D9" s="96" t="s">
        <v>49</v>
      </c>
      <c r="E9" s="100">
        <v>3.7</v>
      </c>
      <c r="F9" s="105">
        <f t="shared" si="1"/>
        <v>111</v>
      </c>
      <c r="G9" s="50"/>
      <c r="H9" s="50"/>
      <c r="I9" s="50"/>
      <c r="J9" s="50"/>
      <c r="K9" s="48"/>
      <c r="L9" s="97" t="s">
        <v>7</v>
      </c>
      <c r="M9" s="48"/>
      <c r="N9" s="14">
        <v>45862</v>
      </c>
      <c r="O9" s="15" t="s">
        <v>69</v>
      </c>
      <c r="P9" s="16" t="s">
        <v>255</v>
      </c>
      <c r="Q9" s="32" t="s">
        <v>71</v>
      </c>
      <c r="R9" s="15" t="s">
        <v>55</v>
      </c>
      <c r="S9" s="20">
        <v>0</v>
      </c>
      <c r="T9" s="50"/>
      <c r="U9" s="50"/>
      <c r="V9" s="50"/>
      <c r="W9" s="50"/>
      <c r="X9" s="48"/>
      <c r="Y9" s="50"/>
      <c r="Z9" s="50"/>
      <c r="AA9" s="71"/>
      <c r="AB9" s="68" t="s">
        <v>72</v>
      </c>
      <c r="AC9" s="55" t="s">
        <v>73</v>
      </c>
      <c r="AD9" s="53">
        <v>45835</v>
      </c>
      <c r="AE9" s="55" t="s">
        <v>74</v>
      </c>
      <c r="AF9" s="55" t="s">
        <v>53</v>
      </c>
      <c r="AG9" s="55" t="s">
        <v>75</v>
      </c>
      <c r="AH9" s="48">
        <v>1</v>
      </c>
      <c r="AI9" s="55" t="s">
        <v>76</v>
      </c>
      <c r="AJ9" s="55" t="s">
        <v>77</v>
      </c>
      <c r="AK9" s="55" t="s">
        <v>51</v>
      </c>
      <c r="AL9" s="55" t="s">
        <v>78</v>
      </c>
      <c r="AM9" s="53">
        <v>45541</v>
      </c>
      <c r="AN9" s="55" t="s">
        <v>53</v>
      </c>
      <c r="AO9" s="48">
        <v>5</v>
      </c>
      <c r="AP9" s="44">
        <v>20</v>
      </c>
      <c r="AQ9" s="41">
        <f>F9+K9+M9+S9+S10+S11+S12+S13+S14+X9+AA9+AH9+AO9+AP9</f>
        <v>146.6875</v>
      </c>
    </row>
    <row r="10" spans="1:43" ht="30" customHeight="1" x14ac:dyDescent="0.2">
      <c r="A10" s="97" t="s">
        <v>7</v>
      </c>
      <c r="B10" s="97" t="s">
        <v>7</v>
      </c>
      <c r="C10" s="97" t="s">
        <v>7</v>
      </c>
      <c r="D10" s="97" t="s">
        <v>7</v>
      </c>
      <c r="E10" s="102"/>
      <c r="F10" s="106"/>
      <c r="G10" s="51"/>
      <c r="H10" s="51"/>
      <c r="I10" s="51"/>
      <c r="J10" s="51"/>
      <c r="K10" s="48"/>
      <c r="L10" s="97" t="s">
        <v>7</v>
      </c>
      <c r="M10" s="48"/>
      <c r="N10" s="14">
        <v>45862</v>
      </c>
      <c r="O10" s="15" t="s">
        <v>69</v>
      </c>
      <c r="P10" s="16" t="s">
        <v>255</v>
      </c>
      <c r="Q10" s="32" t="s">
        <v>79</v>
      </c>
      <c r="R10" s="15" t="s">
        <v>55</v>
      </c>
      <c r="S10" s="20">
        <v>0</v>
      </c>
      <c r="T10" s="51"/>
      <c r="U10" s="51"/>
      <c r="V10" s="51"/>
      <c r="W10" s="51"/>
      <c r="X10" s="48"/>
      <c r="Y10" s="51"/>
      <c r="Z10" s="51"/>
      <c r="AA10" s="45"/>
      <c r="AB10" s="69"/>
      <c r="AC10" s="56"/>
      <c r="AD10" s="63"/>
      <c r="AE10" s="56"/>
      <c r="AF10" s="56"/>
      <c r="AG10" s="56"/>
      <c r="AH10" s="48"/>
      <c r="AI10" s="56"/>
      <c r="AJ10" s="56"/>
      <c r="AK10" s="56"/>
      <c r="AL10" s="56"/>
      <c r="AM10" s="63"/>
      <c r="AN10" s="56"/>
      <c r="AO10" s="48"/>
      <c r="AP10" s="45" t="s">
        <v>7</v>
      </c>
      <c r="AQ10" s="41"/>
    </row>
    <row r="11" spans="1:43" ht="30" customHeight="1" x14ac:dyDescent="0.2">
      <c r="A11" s="97" t="s">
        <v>7</v>
      </c>
      <c r="B11" s="97" t="s">
        <v>7</v>
      </c>
      <c r="C11" s="97" t="s">
        <v>7</v>
      </c>
      <c r="D11" s="97" t="s">
        <v>7</v>
      </c>
      <c r="E11" s="102"/>
      <c r="F11" s="106"/>
      <c r="G11" s="51"/>
      <c r="H11" s="51"/>
      <c r="I11" s="51"/>
      <c r="J11" s="51"/>
      <c r="K11" s="48"/>
      <c r="L11" s="97" t="s">
        <v>7</v>
      </c>
      <c r="M11" s="48"/>
      <c r="N11" s="14">
        <v>45862</v>
      </c>
      <c r="O11" s="15" t="s">
        <v>69</v>
      </c>
      <c r="P11" s="16" t="s">
        <v>255</v>
      </c>
      <c r="Q11" s="32" t="s">
        <v>79</v>
      </c>
      <c r="R11" s="15" t="s">
        <v>55</v>
      </c>
      <c r="S11" s="20">
        <v>0</v>
      </c>
      <c r="T11" s="51"/>
      <c r="U11" s="51"/>
      <c r="V11" s="51"/>
      <c r="W11" s="51"/>
      <c r="X11" s="48"/>
      <c r="Y11" s="51"/>
      <c r="Z11" s="51"/>
      <c r="AA11" s="45"/>
      <c r="AB11" s="69"/>
      <c r="AC11" s="56"/>
      <c r="AD11" s="63"/>
      <c r="AE11" s="56"/>
      <c r="AF11" s="56"/>
      <c r="AG11" s="56"/>
      <c r="AH11" s="48"/>
      <c r="AI11" s="56"/>
      <c r="AJ11" s="56"/>
      <c r="AK11" s="56"/>
      <c r="AL11" s="56"/>
      <c r="AM11" s="63"/>
      <c r="AN11" s="56"/>
      <c r="AO11" s="48"/>
      <c r="AP11" s="45" t="s">
        <v>7</v>
      </c>
      <c r="AQ11" s="41"/>
    </row>
    <row r="12" spans="1:43" ht="15" customHeight="1" x14ac:dyDescent="0.2">
      <c r="A12" s="97" t="s">
        <v>7</v>
      </c>
      <c r="B12" s="97" t="s">
        <v>7</v>
      </c>
      <c r="C12" s="97" t="s">
        <v>7</v>
      </c>
      <c r="D12" s="97" t="s">
        <v>7</v>
      </c>
      <c r="E12" s="102"/>
      <c r="F12" s="106"/>
      <c r="G12" s="51"/>
      <c r="H12" s="51"/>
      <c r="I12" s="51"/>
      <c r="J12" s="51"/>
      <c r="K12" s="48"/>
      <c r="L12" s="97" t="s">
        <v>7</v>
      </c>
      <c r="M12" s="48"/>
      <c r="N12" s="12">
        <v>45879</v>
      </c>
      <c r="O12" s="4" t="s">
        <v>80</v>
      </c>
      <c r="P12" s="4" t="s">
        <v>81</v>
      </c>
      <c r="Q12" s="33" t="s">
        <v>82</v>
      </c>
      <c r="R12" s="4" t="s">
        <v>55</v>
      </c>
      <c r="S12" s="29">
        <f>15/16</f>
        <v>0.9375</v>
      </c>
      <c r="T12" s="51"/>
      <c r="U12" s="51"/>
      <c r="V12" s="51"/>
      <c r="W12" s="51"/>
      <c r="X12" s="48"/>
      <c r="Y12" s="51"/>
      <c r="Z12" s="51"/>
      <c r="AA12" s="45"/>
      <c r="AB12" s="69"/>
      <c r="AC12" s="56"/>
      <c r="AD12" s="63"/>
      <c r="AE12" s="56"/>
      <c r="AF12" s="56"/>
      <c r="AG12" s="56"/>
      <c r="AH12" s="48"/>
      <c r="AI12" s="56"/>
      <c r="AJ12" s="56"/>
      <c r="AK12" s="56"/>
      <c r="AL12" s="56"/>
      <c r="AM12" s="63"/>
      <c r="AN12" s="56"/>
      <c r="AO12" s="48"/>
      <c r="AP12" s="45" t="s">
        <v>7</v>
      </c>
      <c r="AQ12" s="41"/>
    </row>
    <row r="13" spans="1:43" ht="15" customHeight="1" x14ac:dyDescent="0.2">
      <c r="A13" s="97" t="s">
        <v>7</v>
      </c>
      <c r="B13" s="97" t="s">
        <v>7</v>
      </c>
      <c r="C13" s="97" t="s">
        <v>7</v>
      </c>
      <c r="D13" s="97" t="s">
        <v>7</v>
      </c>
      <c r="E13" s="102"/>
      <c r="F13" s="106"/>
      <c r="G13" s="51"/>
      <c r="H13" s="51"/>
      <c r="I13" s="51"/>
      <c r="J13" s="51"/>
      <c r="K13" s="48"/>
      <c r="L13" s="97" t="s">
        <v>7</v>
      </c>
      <c r="M13" s="48"/>
      <c r="N13" s="12">
        <v>45879</v>
      </c>
      <c r="O13" s="4" t="s">
        <v>80</v>
      </c>
      <c r="P13" s="4" t="s">
        <v>81</v>
      </c>
      <c r="Q13" s="33" t="s">
        <v>82</v>
      </c>
      <c r="R13" s="4" t="s">
        <v>55</v>
      </c>
      <c r="S13" s="29">
        <f>15/4</f>
        <v>3.75</v>
      </c>
      <c r="T13" s="51"/>
      <c r="U13" s="51"/>
      <c r="V13" s="51"/>
      <c r="W13" s="51"/>
      <c r="X13" s="48"/>
      <c r="Y13" s="51"/>
      <c r="Z13" s="51"/>
      <c r="AA13" s="45"/>
      <c r="AB13" s="69"/>
      <c r="AC13" s="56"/>
      <c r="AD13" s="63"/>
      <c r="AE13" s="56"/>
      <c r="AF13" s="56"/>
      <c r="AG13" s="56"/>
      <c r="AH13" s="48"/>
      <c r="AI13" s="56"/>
      <c r="AJ13" s="56"/>
      <c r="AK13" s="56"/>
      <c r="AL13" s="56"/>
      <c r="AM13" s="63"/>
      <c r="AN13" s="56"/>
      <c r="AO13" s="48"/>
      <c r="AP13" s="45" t="s">
        <v>7</v>
      </c>
      <c r="AQ13" s="41"/>
    </row>
    <row r="14" spans="1:43" ht="15" customHeight="1" x14ac:dyDescent="0.2">
      <c r="A14" s="97" t="s">
        <v>7</v>
      </c>
      <c r="B14" s="97" t="s">
        <v>7</v>
      </c>
      <c r="C14" s="97" t="s">
        <v>7</v>
      </c>
      <c r="D14" s="97" t="s">
        <v>7</v>
      </c>
      <c r="E14" s="101"/>
      <c r="F14" s="107"/>
      <c r="G14" s="52"/>
      <c r="H14" s="52"/>
      <c r="I14" s="52"/>
      <c r="J14" s="52"/>
      <c r="K14" s="48"/>
      <c r="L14" s="97" t="s">
        <v>7</v>
      </c>
      <c r="M14" s="48"/>
      <c r="N14" s="12">
        <v>45879</v>
      </c>
      <c r="O14" s="4" t="s">
        <v>80</v>
      </c>
      <c r="P14" s="4" t="s">
        <v>81</v>
      </c>
      <c r="Q14" s="33" t="s">
        <v>71</v>
      </c>
      <c r="R14" s="4" t="s">
        <v>55</v>
      </c>
      <c r="S14" s="29">
        <f>5</f>
        <v>5</v>
      </c>
      <c r="T14" s="52"/>
      <c r="U14" s="52"/>
      <c r="V14" s="52"/>
      <c r="W14" s="52"/>
      <c r="X14" s="48"/>
      <c r="Y14" s="52"/>
      <c r="Z14" s="52"/>
      <c r="AA14" s="45"/>
      <c r="AB14" s="70"/>
      <c r="AC14" s="57"/>
      <c r="AD14" s="54"/>
      <c r="AE14" s="57"/>
      <c r="AF14" s="57"/>
      <c r="AG14" s="57"/>
      <c r="AH14" s="48"/>
      <c r="AI14" s="57"/>
      <c r="AJ14" s="57"/>
      <c r="AK14" s="57"/>
      <c r="AL14" s="57"/>
      <c r="AM14" s="54"/>
      <c r="AN14" s="57"/>
      <c r="AO14" s="48"/>
      <c r="AP14" s="45" t="s">
        <v>7</v>
      </c>
      <c r="AQ14" s="41"/>
    </row>
    <row r="15" spans="1:43" ht="15" customHeight="1" x14ac:dyDescent="0.2">
      <c r="A15" s="4" t="s">
        <v>83</v>
      </c>
      <c r="B15" s="4" t="s">
        <v>47</v>
      </c>
      <c r="C15" s="4" t="s">
        <v>48</v>
      </c>
      <c r="D15" s="4" t="s">
        <v>55</v>
      </c>
      <c r="E15" s="5">
        <v>3.69</v>
      </c>
      <c r="F15" s="6">
        <f>E15*30</f>
        <v>110.7</v>
      </c>
      <c r="G15" s="9"/>
      <c r="H15" s="9"/>
      <c r="I15" s="9"/>
      <c r="J15" s="9"/>
      <c r="K15" s="25"/>
      <c r="L15" s="9" t="s">
        <v>7</v>
      </c>
      <c r="M15" s="25"/>
      <c r="N15" s="9"/>
      <c r="O15" s="9"/>
      <c r="P15" s="9"/>
      <c r="Q15" s="31"/>
      <c r="R15" s="9"/>
      <c r="S15" s="20"/>
      <c r="T15" s="9" t="s">
        <v>7</v>
      </c>
      <c r="U15" s="9" t="s">
        <v>7</v>
      </c>
      <c r="V15" s="9" t="s">
        <v>7</v>
      </c>
      <c r="W15" s="9" t="s">
        <v>7</v>
      </c>
      <c r="X15" s="25"/>
      <c r="Y15" s="9"/>
      <c r="Z15" s="9"/>
      <c r="AA15" s="11"/>
      <c r="AB15" s="9"/>
      <c r="AC15" s="9"/>
      <c r="AD15" s="9"/>
      <c r="AE15" s="9"/>
      <c r="AF15" s="9"/>
      <c r="AG15" s="9"/>
      <c r="AH15" s="25"/>
      <c r="AI15" s="9"/>
      <c r="AJ15" s="9"/>
      <c r="AK15" s="9"/>
      <c r="AL15" s="9"/>
      <c r="AM15" s="9"/>
      <c r="AN15" s="9"/>
      <c r="AO15" s="25"/>
      <c r="AP15" s="22">
        <v>20</v>
      </c>
      <c r="AQ15" s="39">
        <f>F15+K15+M15+S15+X15+AA15+AH15+AO15+AP15</f>
        <v>130.69999999999999</v>
      </c>
    </row>
    <row r="16" spans="1:43" ht="45" customHeight="1" x14ac:dyDescent="0.2">
      <c r="A16" s="96" t="s">
        <v>84</v>
      </c>
      <c r="B16" s="96" t="s">
        <v>47</v>
      </c>
      <c r="C16" s="96" t="s">
        <v>48</v>
      </c>
      <c r="D16" s="96" t="s">
        <v>49</v>
      </c>
      <c r="E16" s="100">
        <v>3.29</v>
      </c>
      <c r="F16" s="105">
        <f>E16*30</f>
        <v>98.7</v>
      </c>
      <c r="G16" s="50"/>
      <c r="H16" s="50"/>
      <c r="I16" s="50"/>
      <c r="J16" s="50"/>
      <c r="K16" s="48"/>
      <c r="L16" s="97" t="s">
        <v>7</v>
      </c>
      <c r="M16" s="48"/>
      <c r="N16" s="53">
        <v>45618</v>
      </c>
      <c r="O16" s="55" t="s">
        <v>85</v>
      </c>
      <c r="P16" s="55" t="s">
        <v>86</v>
      </c>
      <c r="Q16" s="58" t="s">
        <v>79</v>
      </c>
      <c r="R16" s="55" t="s">
        <v>55</v>
      </c>
      <c r="S16" s="76">
        <v>0.25</v>
      </c>
      <c r="T16" s="50" t="s">
        <v>7</v>
      </c>
      <c r="U16" s="50"/>
      <c r="V16" s="50"/>
      <c r="W16" s="50"/>
      <c r="X16" s="48"/>
      <c r="Y16" s="50"/>
      <c r="Z16" s="50"/>
      <c r="AA16" s="71"/>
      <c r="AB16" s="50"/>
      <c r="AC16" s="50"/>
      <c r="AD16" s="50"/>
      <c r="AE16" s="50"/>
      <c r="AF16" s="50"/>
      <c r="AG16" s="50"/>
      <c r="AH16" s="48"/>
      <c r="AI16" s="4" t="s">
        <v>262</v>
      </c>
      <c r="AJ16" s="4" t="s">
        <v>87</v>
      </c>
      <c r="AK16" s="4" t="s">
        <v>88</v>
      </c>
      <c r="AL16" s="4" t="s">
        <v>78</v>
      </c>
      <c r="AM16" s="17">
        <v>45902</v>
      </c>
      <c r="AN16" s="4" t="s">
        <v>53</v>
      </c>
      <c r="AO16" s="25">
        <v>0</v>
      </c>
      <c r="AP16" s="44">
        <v>20</v>
      </c>
      <c r="AQ16" s="41">
        <f>F16+K16+M16+S16+X16+AA16+AH16+AO16+AO17+AP16</f>
        <v>138.94999999999999</v>
      </c>
    </row>
    <row r="17" spans="1:43" ht="15" customHeight="1" x14ac:dyDescent="0.2">
      <c r="A17" s="97" t="s">
        <v>7</v>
      </c>
      <c r="B17" s="97" t="s">
        <v>7</v>
      </c>
      <c r="C17" s="97" t="s">
        <v>7</v>
      </c>
      <c r="D17" s="97" t="s">
        <v>7</v>
      </c>
      <c r="E17" s="101"/>
      <c r="F17" s="107"/>
      <c r="G17" s="52"/>
      <c r="H17" s="52"/>
      <c r="I17" s="52"/>
      <c r="J17" s="52"/>
      <c r="K17" s="48"/>
      <c r="L17" s="97" t="s">
        <v>7</v>
      </c>
      <c r="M17" s="48"/>
      <c r="N17" s="54"/>
      <c r="O17" s="57"/>
      <c r="P17" s="57"/>
      <c r="Q17" s="60"/>
      <c r="R17" s="57"/>
      <c r="S17" s="76"/>
      <c r="T17" s="52"/>
      <c r="U17" s="52"/>
      <c r="V17" s="52"/>
      <c r="W17" s="52"/>
      <c r="X17" s="48"/>
      <c r="Y17" s="52"/>
      <c r="Z17" s="52"/>
      <c r="AA17" s="45"/>
      <c r="AB17" s="52"/>
      <c r="AC17" s="52"/>
      <c r="AD17" s="52"/>
      <c r="AE17" s="52"/>
      <c r="AF17" s="52"/>
      <c r="AG17" s="52"/>
      <c r="AH17" s="48"/>
      <c r="AI17" s="21" t="s">
        <v>89</v>
      </c>
      <c r="AJ17" s="4" t="s">
        <v>63</v>
      </c>
      <c r="AK17" s="4" t="s">
        <v>64</v>
      </c>
      <c r="AL17" s="4" t="s">
        <v>52</v>
      </c>
      <c r="AM17" s="12">
        <v>45811</v>
      </c>
      <c r="AN17" s="4" t="s">
        <v>53</v>
      </c>
      <c r="AO17" s="25">
        <v>20</v>
      </c>
      <c r="AP17" s="45" t="s">
        <v>7</v>
      </c>
      <c r="AQ17" s="41"/>
    </row>
    <row r="18" spans="1:43" ht="15" customHeight="1" x14ac:dyDescent="0.2">
      <c r="A18" s="4" t="s">
        <v>90</v>
      </c>
      <c r="B18" s="4" t="s">
        <v>47</v>
      </c>
      <c r="C18" s="4" t="s">
        <v>48</v>
      </c>
      <c r="D18" s="4" t="s">
        <v>55</v>
      </c>
      <c r="E18" s="7">
        <v>3.65</v>
      </c>
      <c r="F18" s="6">
        <f>E18*30</f>
        <v>109.5</v>
      </c>
      <c r="G18" s="9"/>
      <c r="H18" s="9"/>
      <c r="I18" s="9"/>
      <c r="J18" s="9"/>
      <c r="K18" s="25"/>
      <c r="L18" s="9" t="s">
        <v>7</v>
      </c>
      <c r="M18" s="25"/>
      <c r="N18" s="9"/>
      <c r="O18" s="9"/>
      <c r="P18" s="9"/>
      <c r="Q18" s="31"/>
      <c r="R18" s="9"/>
      <c r="S18" s="20"/>
      <c r="T18" s="9"/>
      <c r="U18" s="9"/>
      <c r="V18" s="9"/>
      <c r="W18" s="9"/>
      <c r="X18" s="25"/>
      <c r="Y18" s="9"/>
      <c r="Z18" s="9"/>
      <c r="AA18" s="25"/>
      <c r="AB18" s="9"/>
      <c r="AC18" s="9"/>
      <c r="AD18" s="9"/>
      <c r="AE18" s="9"/>
      <c r="AF18" s="9"/>
      <c r="AG18" s="9"/>
      <c r="AH18" s="25"/>
      <c r="AI18" s="9" t="s">
        <v>7</v>
      </c>
      <c r="AJ18" s="9" t="s">
        <v>7</v>
      </c>
      <c r="AK18" s="9" t="s">
        <v>7</v>
      </c>
      <c r="AL18" s="9" t="s">
        <v>7</v>
      </c>
      <c r="AM18" s="9" t="s">
        <v>7</v>
      </c>
      <c r="AN18" s="9" t="s">
        <v>7</v>
      </c>
      <c r="AO18" s="25"/>
      <c r="AP18" s="22">
        <v>20</v>
      </c>
      <c r="AQ18" s="39">
        <f>F18+K18+M18+S18+X18+AA18+AH18+AO18+AP18</f>
        <v>129.5</v>
      </c>
    </row>
    <row r="19" spans="1:43" ht="30" customHeight="1" x14ac:dyDescent="0.2">
      <c r="A19" s="96" t="s">
        <v>91</v>
      </c>
      <c r="B19" s="96" t="s">
        <v>47</v>
      </c>
      <c r="C19" s="96" t="s">
        <v>48</v>
      </c>
      <c r="D19" s="96" t="s">
        <v>49</v>
      </c>
      <c r="E19" s="100">
        <v>3.78</v>
      </c>
      <c r="F19" s="105">
        <f>E19*30</f>
        <v>113.39999999999999</v>
      </c>
      <c r="G19" s="50"/>
      <c r="H19" s="50"/>
      <c r="I19" s="50"/>
      <c r="J19" s="50"/>
      <c r="K19" s="48"/>
      <c r="L19" s="97" t="s">
        <v>7</v>
      </c>
      <c r="M19" s="48"/>
      <c r="N19" s="50"/>
      <c r="O19" s="50"/>
      <c r="P19" s="50"/>
      <c r="Q19" s="87"/>
      <c r="R19" s="50"/>
      <c r="S19" s="76"/>
      <c r="T19" s="50"/>
      <c r="U19" s="50"/>
      <c r="V19" s="50"/>
      <c r="W19" s="50"/>
      <c r="X19" s="48"/>
      <c r="Y19" s="50"/>
      <c r="Z19" s="50"/>
      <c r="AA19" s="48"/>
      <c r="AB19" s="50"/>
      <c r="AC19" s="50"/>
      <c r="AD19" s="50"/>
      <c r="AE19" s="50"/>
      <c r="AF19" s="50"/>
      <c r="AG19" s="50"/>
      <c r="AH19" s="48"/>
      <c r="AI19" s="4" t="s">
        <v>263</v>
      </c>
      <c r="AJ19" s="4" t="s">
        <v>92</v>
      </c>
      <c r="AK19" s="4" t="s">
        <v>93</v>
      </c>
      <c r="AL19" s="4" t="s">
        <v>52</v>
      </c>
      <c r="AM19" s="12">
        <v>45611</v>
      </c>
      <c r="AN19" s="4" t="s">
        <v>53</v>
      </c>
      <c r="AO19" s="25">
        <v>2</v>
      </c>
      <c r="AP19" s="44">
        <v>20</v>
      </c>
      <c r="AQ19" s="41">
        <f>F19+K19+M19+S19+X19+AA19+AH19+AO19+AO20+AP19</f>
        <v>137.39999999999998</v>
      </c>
    </row>
    <row r="20" spans="1:43" ht="45" customHeight="1" x14ac:dyDescent="0.2">
      <c r="A20" s="97" t="s">
        <v>7</v>
      </c>
      <c r="B20" s="97" t="s">
        <v>7</v>
      </c>
      <c r="C20" s="97" t="s">
        <v>7</v>
      </c>
      <c r="D20" s="97" t="s">
        <v>7</v>
      </c>
      <c r="E20" s="102"/>
      <c r="F20" s="107"/>
      <c r="G20" s="52"/>
      <c r="H20" s="52"/>
      <c r="I20" s="52"/>
      <c r="J20" s="52"/>
      <c r="K20" s="48"/>
      <c r="L20" s="97" t="s">
        <v>7</v>
      </c>
      <c r="M20" s="48"/>
      <c r="N20" s="52"/>
      <c r="O20" s="52"/>
      <c r="P20" s="52"/>
      <c r="Q20" s="88"/>
      <c r="R20" s="52"/>
      <c r="S20" s="76"/>
      <c r="T20" s="52"/>
      <c r="U20" s="52"/>
      <c r="V20" s="52"/>
      <c r="W20" s="52"/>
      <c r="X20" s="48"/>
      <c r="Y20" s="52"/>
      <c r="Z20" s="52"/>
      <c r="AA20" s="48"/>
      <c r="AB20" s="52"/>
      <c r="AC20" s="52"/>
      <c r="AD20" s="52"/>
      <c r="AE20" s="52"/>
      <c r="AF20" s="52"/>
      <c r="AG20" s="52"/>
      <c r="AH20" s="48"/>
      <c r="AI20" s="4" t="s">
        <v>94</v>
      </c>
      <c r="AJ20" s="4" t="s">
        <v>95</v>
      </c>
      <c r="AK20" s="4" t="s">
        <v>93</v>
      </c>
      <c r="AL20" s="4" t="s">
        <v>52</v>
      </c>
      <c r="AM20" s="12">
        <v>45878</v>
      </c>
      <c r="AN20" s="4" t="s">
        <v>53</v>
      </c>
      <c r="AO20" s="25">
        <v>2</v>
      </c>
      <c r="AP20" s="45" t="s">
        <v>7</v>
      </c>
      <c r="AQ20" s="41"/>
    </row>
    <row r="21" spans="1:43" ht="15" customHeight="1" x14ac:dyDescent="0.2">
      <c r="A21" s="4" t="s">
        <v>96</v>
      </c>
      <c r="B21" s="4" t="s">
        <v>47</v>
      </c>
      <c r="C21" s="4" t="s">
        <v>48</v>
      </c>
      <c r="D21" s="4" t="s">
        <v>55</v>
      </c>
      <c r="E21" s="7">
        <v>3.67</v>
      </c>
      <c r="F21" s="6">
        <f t="shared" ref="F21:F28" si="2">E21*30</f>
        <v>110.1</v>
      </c>
      <c r="G21" s="9"/>
      <c r="H21" s="9"/>
      <c r="I21" s="9"/>
      <c r="J21" s="9"/>
      <c r="K21" s="25"/>
      <c r="L21" s="9" t="s">
        <v>7</v>
      </c>
      <c r="M21" s="25"/>
      <c r="N21" s="9"/>
      <c r="O21" s="9"/>
      <c r="P21" s="9"/>
      <c r="Q21" s="31"/>
      <c r="R21" s="9"/>
      <c r="S21" s="20"/>
      <c r="T21" s="9"/>
      <c r="U21" s="9"/>
      <c r="V21" s="9"/>
      <c r="W21" s="9"/>
      <c r="X21" s="25"/>
      <c r="Y21" s="9"/>
      <c r="Z21" s="9"/>
      <c r="AA21" s="25"/>
      <c r="AB21" s="9"/>
      <c r="AC21" s="9"/>
      <c r="AD21" s="9"/>
      <c r="AE21" s="9"/>
      <c r="AF21" s="9"/>
      <c r="AG21" s="9"/>
      <c r="AH21" s="25"/>
      <c r="AI21" s="9" t="s">
        <v>7</v>
      </c>
      <c r="AJ21" s="9" t="s">
        <v>7</v>
      </c>
      <c r="AK21" s="9" t="s">
        <v>7</v>
      </c>
      <c r="AL21" s="9" t="s">
        <v>7</v>
      </c>
      <c r="AM21" s="9" t="s">
        <v>7</v>
      </c>
      <c r="AN21" s="9" t="s">
        <v>7</v>
      </c>
      <c r="AO21" s="25"/>
      <c r="AP21" s="22">
        <v>20</v>
      </c>
      <c r="AQ21" s="39">
        <f t="shared" ref="AQ21:AQ27" si="3">F21+K21+M21+S21+X21+AA21+AH21+AO21+AP21</f>
        <v>130.1</v>
      </c>
    </row>
    <row r="22" spans="1:43" ht="15" customHeight="1" x14ac:dyDescent="0.2">
      <c r="A22" s="4" t="s">
        <v>97</v>
      </c>
      <c r="B22" s="4" t="s">
        <v>47</v>
      </c>
      <c r="C22" s="4" t="s">
        <v>48</v>
      </c>
      <c r="D22" s="4" t="s">
        <v>55</v>
      </c>
      <c r="E22" s="7">
        <v>3.65</v>
      </c>
      <c r="F22" s="6">
        <f t="shared" si="2"/>
        <v>109.5</v>
      </c>
      <c r="G22" s="9"/>
      <c r="H22" s="9"/>
      <c r="I22" s="9"/>
      <c r="J22" s="9"/>
      <c r="K22" s="25"/>
      <c r="L22" s="9" t="s">
        <v>7</v>
      </c>
      <c r="M22" s="25"/>
      <c r="N22" s="9"/>
      <c r="O22" s="9"/>
      <c r="P22" s="9"/>
      <c r="Q22" s="31"/>
      <c r="R22" s="9"/>
      <c r="S22" s="20"/>
      <c r="T22" s="9"/>
      <c r="U22" s="9"/>
      <c r="V22" s="9"/>
      <c r="W22" s="9"/>
      <c r="X22" s="25"/>
      <c r="Y22" s="9"/>
      <c r="Z22" s="9"/>
      <c r="AA22" s="25"/>
      <c r="AB22" s="9"/>
      <c r="AC22" s="9"/>
      <c r="AD22" s="9"/>
      <c r="AE22" s="9"/>
      <c r="AF22" s="9"/>
      <c r="AG22" s="9"/>
      <c r="AH22" s="25"/>
      <c r="AI22" s="9" t="s">
        <v>7</v>
      </c>
      <c r="AJ22" s="9" t="s">
        <v>7</v>
      </c>
      <c r="AK22" s="9" t="s">
        <v>7</v>
      </c>
      <c r="AL22" s="9" t="s">
        <v>7</v>
      </c>
      <c r="AM22" s="9" t="s">
        <v>7</v>
      </c>
      <c r="AN22" s="9" t="s">
        <v>7</v>
      </c>
      <c r="AO22" s="25"/>
      <c r="AP22" s="22">
        <v>20</v>
      </c>
      <c r="AQ22" s="39">
        <f t="shared" si="3"/>
        <v>129.5</v>
      </c>
    </row>
    <row r="23" spans="1:43" ht="45" customHeight="1" x14ac:dyDescent="0.2">
      <c r="A23" s="4" t="s">
        <v>98</v>
      </c>
      <c r="B23" s="4" t="s">
        <v>47</v>
      </c>
      <c r="C23" s="4" t="s">
        <v>48</v>
      </c>
      <c r="D23" s="4" t="s">
        <v>49</v>
      </c>
      <c r="E23" s="7">
        <v>3.97</v>
      </c>
      <c r="F23" s="6">
        <f t="shared" si="2"/>
        <v>119.10000000000001</v>
      </c>
      <c r="G23" s="12">
        <v>45536</v>
      </c>
      <c r="H23" s="12">
        <v>45901</v>
      </c>
      <c r="I23" s="27" t="s">
        <v>99</v>
      </c>
      <c r="J23" s="4" t="s">
        <v>100</v>
      </c>
      <c r="K23" s="25">
        <v>0</v>
      </c>
      <c r="L23" s="9" t="s">
        <v>7</v>
      </c>
      <c r="M23" s="25"/>
      <c r="N23" s="9"/>
      <c r="O23" s="9"/>
      <c r="P23" s="9"/>
      <c r="Q23" s="31"/>
      <c r="R23" s="9"/>
      <c r="S23" s="20"/>
      <c r="T23" s="9"/>
      <c r="U23" s="9"/>
      <c r="V23" s="9"/>
      <c r="W23" s="9"/>
      <c r="X23" s="25"/>
      <c r="Y23" s="9"/>
      <c r="Z23" s="9"/>
      <c r="AA23" s="25"/>
      <c r="AB23" s="9"/>
      <c r="AC23" s="9"/>
      <c r="AD23" s="9"/>
      <c r="AE23" s="9"/>
      <c r="AF23" s="9"/>
      <c r="AG23" s="9"/>
      <c r="AH23" s="25"/>
      <c r="AI23" s="4" t="s">
        <v>101</v>
      </c>
      <c r="AJ23" s="4" t="s">
        <v>102</v>
      </c>
      <c r="AK23" s="4" t="s">
        <v>93</v>
      </c>
      <c r="AL23" s="4" t="s">
        <v>52</v>
      </c>
      <c r="AM23" s="12">
        <v>45894</v>
      </c>
      <c r="AN23" s="4" t="s">
        <v>53</v>
      </c>
      <c r="AO23" s="25">
        <v>2</v>
      </c>
      <c r="AP23" s="22">
        <v>20</v>
      </c>
      <c r="AQ23" s="39">
        <f t="shared" si="3"/>
        <v>141.10000000000002</v>
      </c>
    </row>
    <row r="24" spans="1:43" ht="15" customHeight="1" x14ac:dyDescent="0.2">
      <c r="A24" s="4" t="s">
        <v>103</v>
      </c>
      <c r="B24" s="4" t="s">
        <v>47</v>
      </c>
      <c r="C24" s="4" t="s">
        <v>48</v>
      </c>
      <c r="D24" s="4" t="s">
        <v>55</v>
      </c>
      <c r="E24" s="7">
        <v>3.58</v>
      </c>
      <c r="F24" s="8">
        <f t="shared" si="2"/>
        <v>107.4</v>
      </c>
      <c r="G24" s="9"/>
      <c r="H24" s="9"/>
      <c r="I24" s="9"/>
      <c r="J24" s="9"/>
      <c r="K24" s="25"/>
      <c r="L24" s="4" t="s">
        <v>53</v>
      </c>
      <c r="M24" s="25">
        <v>2</v>
      </c>
      <c r="N24" s="9"/>
      <c r="O24" s="9"/>
      <c r="P24" s="9"/>
      <c r="Q24" s="31"/>
      <c r="R24" s="9"/>
      <c r="S24" s="20"/>
      <c r="T24" s="9"/>
      <c r="U24" s="9"/>
      <c r="V24" s="9"/>
      <c r="W24" s="9"/>
      <c r="X24" s="25"/>
      <c r="Y24" s="9"/>
      <c r="Z24" s="9"/>
      <c r="AA24" s="25"/>
      <c r="AB24" s="9"/>
      <c r="AC24" s="9"/>
      <c r="AD24" s="9"/>
      <c r="AE24" s="9"/>
      <c r="AF24" s="9"/>
      <c r="AG24" s="9"/>
      <c r="AH24" s="25"/>
      <c r="AI24" s="9"/>
      <c r="AJ24" s="9"/>
      <c r="AK24" s="9"/>
      <c r="AL24" s="9"/>
      <c r="AM24" s="9"/>
      <c r="AN24" s="9"/>
      <c r="AO24" s="25"/>
      <c r="AP24" s="22">
        <v>20</v>
      </c>
      <c r="AQ24" s="39">
        <f t="shared" si="3"/>
        <v>129.4</v>
      </c>
    </row>
    <row r="25" spans="1:43" ht="15" customHeight="1" x14ac:dyDescent="0.2">
      <c r="A25" s="4" t="s">
        <v>104</v>
      </c>
      <c r="B25" s="4" t="s">
        <v>47</v>
      </c>
      <c r="C25" s="4" t="s">
        <v>48</v>
      </c>
      <c r="D25" s="4" t="s">
        <v>55</v>
      </c>
      <c r="E25" s="7">
        <v>3.97</v>
      </c>
      <c r="F25" s="8">
        <f t="shared" si="2"/>
        <v>119.10000000000001</v>
      </c>
      <c r="G25" s="9"/>
      <c r="H25" s="9"/>
      <c r="I25" s="9"/>
      <c r="J25" s="9"/>
      <c r="K25" s="25"/>
      <c r="L25" s="9" t="s">
        <v>7</v>
      </c>
      <c r="M25" s="25"/>
      <c r="N25" s="9"/>
      <c r="O25" s="9"/>
      <c r="P25" s="9"/>
      <c r="Q25" s="31"/>
      <c r="R25" s="9"/>
      <c r="S25" s="20"/>
      <c r="T25" s="9"/>
      <c r="U25" s="9"/>
      <c r="V25" s="9"/>
      <c r="W25" s="9"/>
      <c r="X25" s="25"/>
      <c r="Y25" s="9"/>
      <c r="Z25" s="9"/>
      <c r="AA25" s="25"/>
      <c r="AB25" s="9"/>
      <c r="AC25" s="9"/>
      <c r="AD25" s="9"/>
      <c r="AE25" s="9"/>
      <c r="AF25" s="9"/>
      <c r="AG25" s="9"/>
      <c r="AH25" s="25"/>
      <c r="AI25" s="9"/>
      <c r="AJ25" s="9"/>
      <c r="AK25" s="9"/>
      <c r="AL25" s="9"/>
      <c r="AM25" s="9"/>
      <c r="AN25" s="9"/>
      <c r="AO25" s="25"/>
      <c r="AP25" s="22">
        <v>20</v>
      </c>
      <c r="AQ25" s="39">
        <f t="shared" si="3"/>
        <v>139.10000000000002</v>
      </c>
    </row>
    <row r="26" spans="1:43" ht="15" customHeight="1" x14ac:dyDescent="0.2">
      <c r="A26" s="4" t="s">
        <v>105</v>
      </c>
      <c r="B26" s="4" t="s">
        <v>47</v>
      </c>
      <c r="C26" s="4" t="s">
        <v>48</v>
      </c>
      <c r="D26" s="4" t="s">
        <v>55</v>
      </c>
      <c r="E26" s="7">
        <v>3.54</v>
      </c>
      <c r="F26" s="6">
        <f t="shared" si="2"/>
        <v>106.2</v>
      </c>
      <c r="G26" s="9"/>
      <c r="H26" s="9"/>
      <c r="I26" s="9"/>
      <c r="J26" s="9"/>
      <c r="K26" s="25"/>
      <c r="L26" s="9" t="s">
        <v>7</v>
      </c>
      <c r="M26" s="25"/>
      <c r="N26" s="9"/>
      <c r="O26" s="9"/>
      <c r="P26" s="9"/>
      <c r="Q26" s="31"/>
      <c r="R26" s="9"/>
      <c r="S26" s="20"/>
      <c r="T26" s="9"/>
      <c r="U26" s="9"/>
      <c r="V26" s="9"/>
      <c r="W26" s="9"/>
      <c r="X26" s="25"/>
      <c r="Y26" s="9"/>
      <c r="Z26" s="9"/>
      <c r="AA26" s="25"/>
      <c r="AB26" s="9"/>
      <c r="AC26" s="9"/>
      <c r="AD26" s="9"/>
      <c r="AE26" s="9"/>
      <c r="AF26" s="9"/>
      <c r="AG26" s="9"/>
      <c r="AH26" s="25"/>
      <c r="AI26" s="9"/>
      <c r="AJ26" s="9"/>
      <c r="AK26" s="9"/>
      <c r="AL26" s="9"/>
      <c r="AM26" s="9"/>
      <c r="AN26" s="9"/>
      <c r="AO26" s="25"/>
      <c r="AP26" s="22">
        <v>20</v>
      </c>
      <c r="AQ26" s="39">
        <f t="shared" si="3"/>
        <v>126.2</v>
      </c>
    </row>
    <row r="27" spans="1:43" ht="15" customHeight="1" x14ac:dyDescent="0.2">
      <c r="A27" s="4" t="s">
        <v>106</v>
      </c>
      <c r="B27" s="4" t="s">
        <v>47</v>
      </c>
      <c r="C27" s="4" t="s">
        <v>48</v>
      </c>
      <c r="D27" s="4" t="s">
        <v>55</v>
      </c>
      <c r="E27" s="7">
        <v>3.69</v>
      </c>
      <c r="F27" s="6">
        <f t="shared" si="2"/>
        <v>110.7</v>
      </c>
      <c r="G27" s="9"/>
      <c r="H27" s="9"/>
      <c r="I27" s="9"/>
      <c r="J27" s="9"/>
      <c r="K27" s="25"/>
      <c r="L27" s="9" t="s">
        <v>7</v>
      </c>
      <c r="M27" s="25"/>
      <c r="N27" s="12">
        <v>45845</v>
      </c>
      <c r="O27" s="4" t="s">
        <v>107</v>
      </c>
      <c r="P27" s="4" t="s">
        <v>86</v>
      </c>
      <c r="Q27" s="33" t="s">
        <v>82</v>
      </c>
      <c r="R27" s="4" t="s">
        <v>55</v>
      </c>
      <c r="S27" s="20">
        <v>0.3125</v>
      </c>
      <c r="T27" s="9"/>
      <c r="U27" s="9"/>
      <c r="V27" s="9"/>
      <c r="W27" s="9"/>
      <c r="X27" s="25"/>
      <c r="Y27" s="9"/>
      <c r="Z27" s="9"/>
      <c r="AA27" s="25"/>
      <c r="AB27" s="9"/>
      <c r="AC27" s="9"/>
      <c r="AD27" s="9"/>
      <c r="AE27" s="9"/>
      <c r="AF27" s="9"/>
      <c r="AG27" s="9"/>
      <c r="AH27" s="25"/>
      <c r="AI27" s="9"/>
      <c r="AJ27" s="9"/>
      <c r="AK27" s="9"/>
      <c r="AL27" s="9"/>
      <c r="AM27" s="9"/>
      <c r="AN27" s="9"/>
      <c r="AO27" s="25"/>
      <c r="AP27" s="22">
        <v>20</v>
      </c>
      <c r="AQ27" s="39">
        <f t="shared" si="3"/>
        <v>131.01249999999999</v>
      </c>
    </row>
    <row r="28" spans="1:43" ht="30" customHeight="1" x14ac:dyDescent="0.2">
      <c r="A28" s="96" t="s">
        <v>108</v>
      </c>
      <c r="B28" s="96" t="s">
        <v>47</v>
      </c>
      <c r="C28" s="96" t="s">
        <v>48</v>
      </c>
      <c r="D28" s="96" t="s">
        <v>49</v>
      </c>
      <c r="E28" s="100">
        <v>3.85</v>
      </c>
      <c r="F28" s="105">
        <f t="shared" si="2"/>
        <v>115.5</v>
      </c>
      <c r="G28" s="50"/>
      <c r="H28" s="50"/>
      <c r="I28" s="50"/>
      <c r="J28" s="50"/>
      <c r="K28" s="48"/>
      <c r="L28" s="97" t="s">
        <v>7</v>
      </c>
      <c r="M28" s="48"/>
      <c r="N28" s="12">
        <v>45879</v>
      </c>
      <c r="O28" s="4" t="s">
        <v>80</v>
      </c>
      <c r="P28" s="4" t="s">
        <v>81</v>
      </c>
      <c r="Q28" s="33" t="s">
        <v>82</v>
      </c>
      <c r="R28" s="4" t="s">
        <v>49</v>
      </c>
      <c r="S28" s="77">
        <v>15</v>
      </c>
      <c r="T28" s="50"/>
      <c r="U28" s="50"/>
      <c r="V28" s="50"/>
      <c r="W28" s="50"/>
      <c r="X28" s="48"/>
      <c r="Y28" s="50"/>
      <c r="Z28" s="50"/>
      <c r="AA28" s="48"/>
      <c r="AB28" s="4" t="s">
        <v>109</v>
      </c>
      <c r="AC28" s="4" t="s">
        <v>110</v>
      </c>
      <c r="AD28" s="12">
        <v>45628</v>
      </c>
      <c r="AE28" s="4" t="s">
        <v>111</v>
      </c>
      <c r="AF28" s="4" t="s">
        <v>56</v>
      </c>
      <c r="AG28" s="4" t="s">
        <v>75</v>
      </c>
      <c r="AH28" s="25">
        <v>1</v>
      </c>
      <c r="AI28" s="55" t="s">
        <v>112</v>
      </c>
      <c r="AJ28" s="55" t="s">
        <v>113</v>
      </c>
      <c r="AK28" s="55" t="s">
        <v>114</v>
      </c>
      <c r="AL28" s="55" t="s">
        <v>52</v>
      </c>
      <c r="AM28" s="53">
        <v>45894</v>
      </c>
      <c r="AN28" s="55" t="s">
        <v>53</v>
      </c>
      <c r="AO28" s="48">
        <v>12</v>
      </c>
      <c r="AP28" s="44">
        <v>20</v>
      </c>
      <c r="AQ28" s="41">
        <f>F28+K28+M28+S28+X28+AA28+AH28+AH29+AH30+AO28+AP28</f>
        <v>165.5</v>
      </c>
    </row>
    <row r="29" spans="1:43" ht="15" customHeight="1" x14ac:dyDescent="0.2">
      <c r="A29" s="97" t="s">
        <v>7</v>
      </c>
      <c r="B29" s="97" t="s">
        <v>7</v>
      </c>
      <c r="C29" s="97" t="s">
        <v>7</v>
      </c>
      <c r="D29" s="97" t="s">
        <v>7</v>
      </c>
      <c r="E29" s="102"/>
      <c r="F29" s="106"/>
      <c r="G29" s="51"/>
      <c r="H29" s="51"/>
      <c r="I29" s="51"/>
      <c r="J29" s="51"/>
      <c r="K29" s="48"/>
      <c r="L29" s="97" t="s">
        <v>7</v>
      </c>
      <c r="M29" s="48"/>
      <c r="N29" s="94">
        <v>45870</v>
      </c>
      <c r="O29" s="82" t="s">
        <v>115</v>
      </c>
      <c r="P29" s="66" t="s">
        <v>254</v>
      </c>
      <c r="Q29" s="89" t="s">
        <v>82</v>
      </c>
      <c r="R29" s="82" t="s">
        <v>49</v>
      </c>
      <c r="S29" s="78"/>
      <c r="T29" s="51"/>
      <c r="U29" s="51"/>
      <c r="V29" s="51"/>
      <c r="W29" s="51"/>
      <c r="X29" s="48"/>
      <c r="Y29" s="51"/>
      <c r="Z29" s="51"/>
      <c r="AA29" s="48"/>
      <c r="AB29" s="4" t="s">
        <v>116</v>
      </c>
      <c r="AC29" s="4" t="s">
        <v>117</v>
      </c>
      <c r="AD29" s="12">
        <v>45877</v>
      </c>
      <c r="AE29" s="4" t="s">
        <v>74</v>
      </c>
      <c r="AF29" s="4" t="s">
        <v>53</v>
      </c>
      <c r="AG29" s="4" t="s">
        <v>75</v>
      </c>
      <c r="AH29" s="25">
        <v>1</v>
      </c>
      <c r="AI29" s="56"/>
      <c r="AJ29" s="56"/>
      <c r="AK29" s="56"/>
      <c r="AL29" s="56"/>
      <c r="AM29" s="63"/>
      <c r="AN29" s="56"/>
      <c r="AO29" s="48"/>
      <c r="AP29" s="45" t="s">
        <v>7</v>
      </c>
      <c r="AQ29" s="41"/>
    </row>
    <row r="30" spans="1:43" ht="30" customHeight="1" x14ac:dyDescent="0.2">
      <c r="A30" s="97" t="s">
        <v>7</v>
      </c>
      <c r="B30" s="97" t="s">
        <v>7</v>
      </c>
      <c r="C30" s="97" t="s">
        <v>7</v>
      </c>
      <c r="D30" s="97" t="s">
        <v>7</v>
      </c>
      <c r="E30" s="102"/>
      <c r="F30" s="107"/>
      <c r="G30" s="52"/>
      <c r="H30" s="52"/>
      <c r="I30" s="52"/>
      <c r="J30" s="52"/>
      <c r="K30" s="48"/>
      <c r="L30" s="97" t="s">
        <v>7</v>
      </c>
      <c r="M30" s="48"/>
      <c r="N30" s="95"/>
      <c r="O30" s="83"/>
      <c r="P30" s="62"/>
      <c r="Q30" s="90"/>
      <c r="R30" s="83"/>
      <c r="S30" s="79"/>
      <c r="T30" s="52"/>
      <c r="U30" s="52"/>
      <c r="V30" s="52"/>
      <c r="W30" s="52"/>
      <c r="X30" s="48"/>
      <c r="Y30" s="52"/>
      <c r="Z30" s="52"/>
      <c r="AA30" s="48"/>
      <c r="AB30" s="4" t="s">
        <v>118</v>
      </c>
      <c r="AC30" s="4" t="s">
        <v>119</v>
      </c>
      <c r="AD30" s="12">
        <v>45877</v>
      </c>
      <c r="AE30" s="4" t="s">
        <v>74</v>
      </c>
      <c r="AF30" s="4" t="s">
        <v>53</v>
      </c>
      <c r="AG30" s="4" t="s">
        <v>75</v>
      </c>
      <c r="AH30" s="25">
        <v>1</v>
      </c>
      <c r="AI30" s="57"/>
      <c r="AJ30" s="57"/>
      <c r="AK30" s="57"/>
      <c r="AL30" s="57"/>
      <c r="AM30" s="54"/>
      <c r="AN30" s="57"/>
      <c r="AO30" s="48"/>
      <c r="AP30" s="45" t="s">
        <v>7</v>
      </c>
      <c r="AQ30" s="41"/>
    </row>
    <row r="31" spans="1:43" ht="45" customHeight="1" x14ac:dyDescent="0.2">
      <c r="A31" s="4" t="s">
        <v>120</v>
      </c>
      <c r="B31" s="4" t="s">
        <v>47</v>
      </c>
      <c r="C31" s="4" t="s">
        <v>48</v>
      </c>
      <c r="D31" s="4" t="s">
        <v>55</v>
      </c>
      <c r="E31" s="10">
        <v>3.92</v>
      </c>
      <c r="F31" s="6">
        <f>E31*30</f>
        <v>117.6</v>
      </c>
      <c r="G31" s="9"/>
      <c r="H31" s="9"/>
      <c r="I31" s="9"/>
      <c r="J31" s="9"/>
      <c r="K31" s="25"/>
      <c r="L31" s="9" t="s">
        <v>7</v>
      </c>
      <c r="M31" s="25"/>
      <c r="N31" s="9" t="s">
        <v>7</v>
      </c>
      <c r="O31" s="9"/>
      <c r="P31" s="9"/>
      <c r="Q31" s="31"/>
      <c r="R31" s="9"/>
      <c r="S31" s="20"/>
      <c r="T31" s="9"/>
      <c r="U31" s="9"/>
      <c r="V31" s="9"/>
      <c r="W31" s="9"/>
      <c r="X31" s="25"/>
      <c r="Y31" s="9"/>
      <c r="Z31" s="9"/>
      <c r="AA31" s="25"/>
      <c r="AB31" s="9"/>
      <c r="AC31" s="9"/>
      <c r="AD31" s="9"/>
      <c r="AE31" s="9"/>
      <c r="AF31" s="9"/>
      <c r="AG31" s="9"/>
      <c r="AH31" s="25"/>
      <c r="AI31" s="4" t="s">
        <v>264</v>
      </c>
      <c r="AJ31" s="4" t="s">
        <v>121</v>
      </c>
      <c r="AK31" s="4" t="s">
        <v>51</v>
      </c>
      <c r="AL31" s="4" t="s">
        <v>52</v>
      </c>
      <c r="AM31" s="12">
        <v>45628</v>
      </c>
      <c r="AN31" s="4" t="s">
        <v>53</v>
      </c>
      <c r="AO31" s="25">
        <v>5</v>
      </c>
      <c r="AP31" s="22">
        <v>20</v>
      </c>
      <c r="AQ31" s="39">
        <f>F31+K31+M31+S31+X31+AA31+AH31+AO31+AP31</f>
        <v>142.6</v>
      </c>
    </row>
    <row r="32" spans="1:43" ht="30" customHeight="1" x14ac:dyDescent="0.2">
      <c r="A32" s="4" t="s">
        <v>122</v>
      </c>
      <c r="B32" s="4" t="s">
        <v>47</v>
      </c>
      <c r="C32" s="4" t="s">
        <v>48</v>
      </c>
      <c r="D32" s="4" t="s">
        <v>49</v>
      </c>
      <c r="E32" s="10">
        <v>3.83</v>
      </c>
      <c r="F32" s="6">
        <f>E32*30</f>
        <v>114.9</v>
      </c>
      <c r="G32" s="9"/>
      <c r="H32" s="9"/>
      <c r="I32" s="9"/>
      <c r="J32" s="9"/>
      <c r="K32" s="25"/>
      <c r="L32" s="9" t="s">
        <v>7</v>
      </c>
      <c r="M32" s="25"/>
      <c r="N32" s="9" t="s">
        <v>7</v>
      </c>
      <c r="O32" s="9"/>
      <c r="P32" s="9"/>
      <c r="Q32" s="31"/>
      <c r="R32" s="9"/>
      <c r="S32" s="20"/>
      <c r="T32" s="9"/>
      <c r="U32" s="9"/>
      <c r="V32" s="9"/>
      <c r="W32" s="9"/>
      <c r="X32" s="25"/>
      <c r="Y32" s="9"/>
      <c r="Z32" s="9"/>
      <c r="AA32" s="25"/>
      <c r="AB32" s="9"/>
      <c r="AC32" s="9"/>
      <c r="AD32" s="9"/>
      <c r="AE32" s="9"/>
      <c r="AF32" s="9"/>
      <c r="AG32" s="9"/>
      <c r="AH32" s="25"/>
      <c r="AI32" s="4" t="s">
        <v>123</v>
      </c>
      <c r="AJ32" s="4" t="s">
        <v>124</v>
      </c>
      <c r="AK32" s="4" t="s">
        <v>51</v>
      </c>
      <c r="AL32" s="4" t="s">
        <v>78</v>
      </c>
      <c r="AM32" s="12">
        <v>45737</v>
      </c>
      <c r="AN32" s="38" t="s">
        <v>269</v>
      </c>
      <c r="AO32" s="25">
        <v>0</v>
      </c>
      <c r="AP32" s="22">
        <v>20</v>
      </c>
      <c r="AQ32" s="39">
        <f>F32+K32+M32+S32+X32+AA32+AH32+AO32+AP32</f>
        <v>134.9</v>
      </c>
    </row>
    <row r="33" spans="1:43" ht="15" customHeight="1" x14ac:dyDescent="0.2">
      <c r="A33" s="96" t="s">
        <v>125</v>
      </c>
      <c r="B33" s="96" t="s">
        <v>47</v>
      </c>
      <c r="C33" s="96" t="s">
        <v>48</v>
      </c>
      <c r="D33" s="96" t="s">
        <v>55</v>
      </c>
      <c r="E33" s="102">
        <v>3.81</v>
      </c>
      <c r="F33" s="105">
        <f>E33*30</f>
        <v>114.3</v>
      </c>
      <c r="G33" s="12">
        <v>45555</v>
      </c>
      <c r="H33" s="12">
        <v>45905</v>
      </c>
      <c r="I33" s="4" t="s">
        <v>126</v>
      </c>
      <c r="J33" s="4" t="s">
        <v>127</v>
      </c>
      <c r="K33" s="25">
        <v>2</v>
      </c>
      <c r="L33" s="97" t="s">
        <v>7</v>
      </c>
      <c r="M33" s="48"/>
      <c r="N33" s="50"/>
      <c r="O33" s="50"/>
      <c r="P33" s="50"/>
      <c r="Q33" s="87"/>
      <c r="R33" s="50"/>
      <c r="S33" s="76"/>
      <c r="T33" s="50"/>
      <c r="U33" s="50"/>
      <c r="V33" s="50"/>
      <c r="W33" s="50"/>
      <c r="X33" s="48"/>
      <c r="Y33" s="53">
        <v>45791</v>
      </c>
      <c r="Z33" s="55" t="s">
        <v>128</v>
      </c>
      <c r="AA33" s="48">
        <v>0</v>
      </c>
      <c r="AB33" s="50"/>
      <c r="AC33" s="50"/>
      <c r="AD33" s="50"/>
      <c r="AE33" s="50"/>
      <c r="AF33" s="50"/>
      <c r="AG33" s="50"/>
      <c r="AH33" s="48"/>
      <c r="AI33" s="9"/>
      <c r="AJ33" s="9"/>
      <c r="AK33" s="9"/>
      <c r="AL33" s="9"/>
      <c r="AM33" s="9"/>
      <c r="AN33" s="9"/>
      <c r="AO33" s="48"/>
      <c r="AP33" s="44">
        <v>20</v>
      </c>
      <c r="AQ33" s="41">
        <f>F33+K33+K34+M33+S33+X33+AA33+AH33+AO33+AP33</f>
        <v>136.30000000000001</v>
      </c>
    </row>
    <row r="34" spans="1:43" ht="15" customHeight="1" x14ac:dyDescent="0.2">
      <c r="A34" s="97" t="s">
        <v>7</v>
      </c>
      <c r="B34" s="97" t="s">
        <v>7</v>
      </c>
      <c r="C34" s="97" t="s">
        <v>7</v>
      </c>
      <c r="D34" s="97" t="s">
        <v>7</v>
      </c>
      <c r="E34" s="102"/>
      <c r="F34" s="107"/>
      <c r="G34" s="12">
        <v>45560</v>
      </c>
      <c r="H34" s="12">
        <v>45905</v>
      </c>
      <c r="I34" s="4" t="s">
        <v>129</v>
      </c>
      <c r="J34" s="4" t="s">
        <v>130</v>
      </c>
      <c r="K34" s="25">
        <v>0</v>
      </c>
      <c r="L34" s="97" t="s">
        <v>7</v>
      </c>
      <c r="M34" s="48"/>
      <c r="N34" s="52"/>
      <c r="O34" s="52"/>
      <c r="P34" s="52"/>
      <c r="Q34" s="88"/>
      <c r="R34" s="52"/>
      <c r="S34" s="76"/>
      <c r="T34" s="52"/>
      <c r="U34" s="52"/>
      <c r="V34" s="52"/>
      <c r="W34" s="52"/>
      <c r="X34" s="48"/>
      <c r="Y34" s="54"/>
      <c r="Z34" s="57"/>
      <c r="AA34" s="48"/>
      <c r="AB34" s="52"/>
      <c r="AC34" s="52"/>
      <c r="AD34" s="52"/>
      <c r="AE34" s="52"/>
      <c r="AF34" s="52"/>
      <c r="AG34" s="52"/>
      <c r="AH34" s="48"/>
      <c r="AI34" s="9"/>
      <c r="AJ34" s="9"/>
      <c r="AK34" s="9"/>
      <c r="AL34" s="9"/>
      <c r="AM34" s="9"/>
      <c r="AN34" s="9"/>
      <c r="AO34" s="48"/>
      <c r="AP34" s="45" t="s">
        <v>7</v>
      </c>
      <c r="AQ34" s="41"/>
    </row>
    <row r="35" spans="1:43" ht="15" customHeight="1" x14ac:dyDescent="0.2">
      <c r="A35" s="4" t="s">
        <v>131</v>
      </c>
      <c r="B35" s="4" t="s">
        <v>47</v>
      </c>
      <c r="C35" s="4" t="s">
        <v>48</v>
      </c>
      <c r="D35" s="4" t="s">
        <v>55</v>
      </c>
      <c r="E35" s="10">
        <v>3.93</v>
      </c>
      <c r="F35" s="6">
        <f t="shared" ref="F35:F40" si="4">E35*30</f>
        <v>117.9</v>
      </c>
      <c r="G35" s="9"/>
      <c r="H35" s="9"/>
      <c r="I35" s="9"/>
      <c r="J35" s="9"/>
      <c r="K35" s="25"/>
      <c r="L35" s="9" t="s">
        <v>7</v>
      </c>
      <c r="M35" s="25"/>
      <c r="N35" s="9" t="s">
        <v>7</v>
      </c>
      <c r="O35" s="9"/>
      <c r="P35" s="9"/>
      <c r="Q35" s="31"/>
      <c r="R35" s="9"/>
      <c r="S35" s="20"/>
      <c r="T35" s="9"/>
      <c r="U35" s="9"/>
      <c r="V35" s="9"/>
      <c r="W35" s="9"/>
      <c r="X35" s="25"/>
      <c r="Y35" s="9"/>
      <c r="Z35" s="9"/>
      <c r="AA35" s="25"/>
      <c r="AB35" s="4" t="s">
        <v>132</v>
      </c>
      <c r="AC35" s="4" t="s">
        <v>133</v>
      </c>
      <c r="AD35" s="12">
        <v>45702</v>
      </c>
      <c r="AE35" s="4" t="s">
        <v>74</v>
      </c>
      <c r="AF35" s="4" t="s">
        <v>56</v>
      </c>
      <c r="AG35" s="4" t="s">
        <v>75</v>
      </c>
      <c r="AH35" s="25">
        <v>0.5</v>
      </c>
      <c r="AI35" s="9"/>
      <c r="AJ35" s="9"/>
      <c r="AK35" s="9"/>
      <c r="AL35" s="9"/>
      <c r="AM35" s="9"/>
      <c r="AN35" s="9"/>
      <c r="AO35" s="25"/>
      <c r="AP35" s="22">
        <v>20</v>
      </c>
      <c r="AQ35" s="39">
        <f>F35+K35+M35+S35+X35+AA35+AH35+AO35+AP35</f>
        <v>138.4</v>
      </c>
    </row>
    <row r="36" spans="1:43" ht="15" customHeight="1" x14ac:dyDescent="0.2">
      <c r="A36" s="4" t="s">
        <v>134</v>
      </c>
      <c r="B36" s="4" t="s">
        <v>47</v>
      </c>
      <c r="C36" s="4" t="s">
        <v>48</v>
      </c>
      <c r="D36" s="4" t="s">
        <v>55</v>
      </c>
      <c r="E36" s="10">
        <v>3.79</v>
      </c>
      <c r="F36" s="6">
        <f t="shared" si="4"/>
        <v>113.7</v>
      </c>
      <c r="G36" s="9"/>
      <c r="H36" s="9"/>
      <c r="I36" s="9"/>
      <c r="J36" s="9"/>
      <c r="K36" s="25"/>
      <c r="L36" s="9" t="s">
        <v>7</v>
      </c>
      <c r="M36" s="25"/>
      <c r="N36" s="12">
        <v>45845</v>
      </c>
      <c r="O36" s="4" t="s">
        <v>135</v>
      </c>
      <c r="P36" s="4" t="s">
        <v>86</v>
      </c>
      <c r="Q36" s="33" t="s">
        <v>82</v>
      </c>
      <c r="R36" s="4" t="s">
        <v>55</v>
      </c>
      <c r="S36" s="20">
        <v>0.625</v>
      </c>
      <c r="T36" s="9"/>
      <c r="U36" s="9"/>
      <c r="V36" s="9"/>
      <c r="W36" s="9"/>
      <c r="X36" s="25"/>
      <c r="Y36" s="9"/>
      <c r="Z36" s="9"/>
      <c r="AA36" s="25"/>
      <c r="AB36" s="9"/>
      <c r="AC36" s="9"/>
      <c r="AD36" s="9"/>
      <c r="AE36" s="9"/>
      <c r="AF36" s="9"/>
      <c r="AG36" s="9"/>
      <c r="AH36" s="25"/>
      <c r="AI36" s="9"/>
      <c r="AJ36" s="9"/>
      <c r="AK36" s="9"/>
      <c r="AL36" s="9"/>
      <c r="AM36" s="9"/>
      <c r="AN36" s="9"/>
      <c r="AO36" s="25"/>
      <c r="AP36" s="22">
        <v>20</v>
      </c>
      <c r="AQ36" s="39">
        <f>F36+K36+M36+S36+X36+AA36+AH36+AO36+AP36</f>
        <v>134.32499999999999</v>
      </c>
    </row>
    <row r="37" spans="1:43" ht="15" customHeight="1" x14ac:dyDescent="0.2">
      <c r="A37" s="4" t="s">
        <v>136</v>
      </c>
      <c r="B37" s="4" t="s">
        <v>47</v>
      </c>
      <c r="C37" s="4" t="s">
        <v>48</v>
      </c>
      <c r="D37" s="4" t="s">
        <v>55</v>
      </c>
      <c r="E37" s="10">
        <v>3.87</v>
      </c>
      <c r="F37" s="6">
        <f t="shared" si="4"/>
        <v>116.10000000000001</v>
      </c>
      <c r="G37" s="9"/>
      <c r="H37" s="9"/>
      <c r="I37" s="9"/>
      <c r="J37" s="9"/>
      <c r="K37" s="25"/>
      <c r="L37" s="4" t="s">
        <v>56</v>
      </c>
      <c r="M37" s="25">
        <v>4</v>
      </c>
      <c r="N37" s="9"/>
      <c r="O37" s="9"/>
      <c r="P37" s="9"/>
      <c r="Q37" s="31"/>
      <c r="R37" s="9"/>
      <c r="S37" s="20"/>
      <c r="T37" s="9"/>
      <c r="U37" s="9"/>
      <c r="V37" s="9"/>
      <c r="W37" s="9"/>
      <c r="X37" s="25"/>
      <c r="Y37" s="9"/>
      <c r="Z37" s="9"/>
      <c r="AA37" s="25"/>
      <c r="AB37" s="9"/>
      <c r="AC37" s="9"/>
      <c r="AD37" s="9"/>
      <c r="AE37" s="9"/>
      <c r="AF37" s="9"/>
      <c r="AG37" s="9"/>
      <c r="AH37" s="25"/>
      <c r="AI37" s="9"/>
      <c r="AJ37" s="9"/>
      <c r="AK37" s="9"/>
      <c r="AL37" s="9"/>
      <c r="AM37" s="9"/>
      <c r="AN37" s="9"/>
      <c r="AO37" s="25"/>
      <c r="AP37" s="22">
        <v>20</v>
      </c>
      <c r="AQ37" s="39">
        <f>F37+K37+M37+S37+X37+AA37+AH37+AO37+AP37</f>
        <v>140.10000000000002</v>
      </c>
    </row>
    <row r="38" spans="1:43" ht="15" customHeight="1" x14ac:dyDescent="0.2">
      <c r="A38" s="4" t="s">
        <v>137</v>
      </c>
      <c r="B38" s="4" t="s">
        <v>47</v>
      </c>
      <c r="C38" s="4" t="s">
        <v>48</v>
      </c>
      <c r="D38" s="4" t="s">
        <v>55</v>
      </c>
      <c r="E38" s="7">
        <v>3.81</v>
      </c>
      <c r="F38" s="6">
        <f t="shared" si="4"/>
        <v>114.3</v>
      </c>
      <c r="G38" s="9"/>
      <c r="H38" s="9"/>
      <c r="I38" s="9"/>
      <c r="J38" s="9"/>
      <c r="K38" s="25"/>
      <c r="L38" s="9" t="s">
        <v>7</v>
      </c>
      <c r="M38" s="25"/>
      <c r="N38" s="9"/>
      <c r="O38" s="9"/>
      <c r="P38" s="9"/>
      <c r="Q38" s="31"/>
      <c r="R38" s="9"/>
      <c r="S38" s="20"/>
      <c r="T38" s="9"/>
      <c r="U38" s="9"/>
      <c r="V38" s="9"/>
      <c r="W38" s="9"/>
      <c r="X38" s="25"/>
      <c r="Y38" s="9"/>
      <c r="Z38" s="9"/>
      <c r="AA38" s="25"/>
      <c r="AB38" s="9"/>
      <c r="AC38" s="9"/>
      <c r="AD38" s="9"/>
      <c r="AE38" s="9"/>
      <c r="AF38" s="9"/>
      <c r="AG38" s="9"/>
      <c r="AH38" s="25"/>
      <c r="AI38" s="9"/>
      <c r="AJ38" s="9"/>
      <c r="AK38" s="9"/>
      <c r="AL38" s="9"/>
      <c r="AM38" s="9"/>
      <c r="AN38" s="9"/>
      <c r="AO38" s="25"/>
      <c r="AP38" s="22">
        <v>20</v>
      </c>
      <c r="AQ38" s="39">
        <f>F38+K38+M38+S38+X38+AA38+AH38+AO38+AP38</f>
        <v>134.30000000000001</v>
      </c>
    </row>
    <row r="39" spans="1:43" ht="15" customHeight="1" x14ac:dyDescent="0.2">
      <c r="A39" s="4" t="s">
        <v>138</v>
      </c>
      <c r="B39" s="4" t="s">
        <v>47</v>
      </c>
      <c r="C39" s="4" t="s">
        <v>48</v>
      </c>
      <c r="D39" s="4" t="s">
        <v>55</v>
      </c>
      <c r="E39" s="7">
        <v>3.52</v>
      </c>
      <c r="F39" s="6">
        <f t="shared" si="4"/>
        <v>105.6</v>
      </c>
      <c r="G39" s="28">
        <v>45640</v>
      </c>
      <c r="H39" s="12">
        <v>46004</v>
      </c>
      <c r="I39" s="4" t="s">
        <v>139</v>
      </c>
      <c r="J39" s="4" t="s">
        <v>59</v>
      </c>
      <c r="K39" s="25">
        <v>1.5</v>
      </c>
      <c r="L39" s="9" t="s">
        <v>7</v>
      </c>
      <c r="M39" s="25"/>
      <c r="N39" s="9"/>
      <c r="O39" s="9"/>
      <c r="P39" s="9"/>
      <c r="Q39" s="31"/>
      <c r="R39" s="9"/>
      <c r="S39" s="20"/>
      <c r="T39" s="9"/>
      <c r="U39" s="9"/>
      <c r="V39" s="9"/>
      <c r="W39" s="9"/>
      <c r="X39" s="25"/>
      <c r="Y39" s="9"/>
      <c r="Z39" s="9"/>
      <c r="AA39" s="25"/>
      <c r="AB39" s="9"/>
      <c r="AC39" s="9"/>
      <c r="AD39" s="9"/>
      <c r="AE39" s="9"/>
      <c r="AF39" s="9"/>
      <c r="AG39" s="9"/>
      <c r="AH39" s="25"/>
      <c r="AI39" s="9"/>
      <c r="AJ39" s="9"/>
      <c r="AK39" s="9"/>
      <c r="AL39" s="9"/>
      <c r="AM39" s="9"/>
      <c r="AN39" s="9"/>
      <c r="AO39" s="25"/>
      <c r="AP39" s="22">
        <v>20</v>
      </c>
      <c r="AQ39" s="39">
        <f>F39+K39+M39+S39+X39+AA39+AH39+AO39+AP39</f>
        <v>127.1</v>
      </c>
    </row>
    <row r="40" spans="1:43" ht="15" customHeight="1" x14ac:dyDescent="0.2">
      <c r="A40" s="96" t="s">
        <v>140</v>
      </c>
      <c r="B40" s="96" t="s">
        <v>47</v>
      </c>
      <c r="C40" s="96" t="s">
        <v>48</v>
      </c>
      <c r="D40" s="96" t="s">
        <v>55</v>
      </c>
      <c r="E40" s="100">
        <v>3.72</v>
      </c>
      <c r="F40" s="105">
        <f t="shared" si="4"/>
        <v>111.60000000000001</v>
      </c>
      <c r="G40" s="50"/>
      <c r="H40" s="50"/>
      <c r="I40" s="50"/>
      <c r="J40" s="50"/>
      <c r="K40" s="48"/>
      <c r="L40" s="97" t="s">
        <v>7</v>
      </c>
      <c r="M40" s="48"/>
      <c r="N40" s="53">
        <v>45641</v>
      </c>
      <c r="O40" s="55" t="s">
        <v>141</v>
      </c>
      <c r="P40" s="55" t="s">
        <v>86</v>
      </c>
      <c r="Q40" s="58" t="s">
        <v>71</v>
      </c>
      <c r="R40" s="55" t="s">
        <v>55</v>
      </c>
      <c r="S40" s="76">
        <v>0.5</v>
      </c>
      <c r="T40" s="50"/>
      <c r="U40" s="50"/>
      <c r="V40" s="50"/>
      <c r="W40" s="50"/>
      <c r="X40" s="48"/>
      <c r="Y40" s="50"/>
      <c r="Z40" s="50"/>
      <c r="AA40" s="48"/>
      <c r="AB40" s="50"/>
      <c r="AC40" s="50"/>
      <c r="AD40" s="50"/>
      <c r="AE40" s="50"/>
      <c r="AF40" s="50"/>
      <c r="AG40" s="50"/>
      <c r="AH40" s="48"/>
      <c r="AI40" s="21" t="s">
        <v>142</v>
      </c>
      <c r="AJ40" s="4" t="s">
        <v>143</v>
      </c>
      <c r="AK40" s="4" t="s">
        <v>51</v>
      </c>
      <c r="AL40" s="4" t="s">
        <v>78</v>
      </c>
      <c r="AM40" s="12">
        <v>45852</v>
      </c>
      <c r="AN40" s="4" t="s">
        <v>53</v>
      </c>
      <c r="AO40" s="25">
        <v>5</v>
      </c>
      <c r="AP40" s="44">
        <v>20</v>
      </c>
      <c r="AQ40" s="41">
        <f>F40+K40+M40+S40+X40+AA40+AH40+AO40+AO41+AP40</f>
        <v>139.60000000000002</v>
      </c>
    </row>
    <row r="41" spans="1:43" ht="30" customHeight="1" x14ac:dyDescent="0.2">
      <c r="A41" s="97" t="s">
        <v>7</v>
      </c>
      <c r="B41" s="97" t="s">
        <v>7</v>
      </c>
      <c r="C41" s="97" t="s">
        <v>7</v>
      </c>
      <c r="D41" s="97" t="s">
        <v>7</v>
      </c>
      <c r="E41" s="101"/>
      <c r="F41" s="107"/>
      <c r="G41" s="52"/>
      <c r="H41" s="52"/>
      <c r="I41" s="52"/>
      <c r="J41" s="52"/>
      <c r="K41" s="48"/>
      <c r="L41" s="97" t="s">
        <v>7</v>
      </c>
      <c r="M41" s="48"/>
      <c r="N41" s="54"/>
      <c r="O41" s="57"/>
      <c r="P41" s="57"/>
      <c r="Q41" s="60"/>
      <c r="R41" s="57"/>
      <c r="S41" s="76"/>
      <c r="T41" s="52"/>
      <c r="U41" s="52"/>
      <c r="V41" s="52"/>
      <c r="W41" s="52"/>
      <c r="X41" s="48"/>
      <c r="Y41" s="52"/>
      <c r="Z41" s="52"/>
      <c r="AA41" s="48"/>
      <c r="AB41" s="52"/>
      <c r="AC41" s="52"/>
      <c r="AD41" s="52"/>
      <c r="AE41" s="52"/>
      <c r="AF41" s="52"/>
      <c r="AG41" s="52"/>
      <c r="AH41" s="48"/>
      <c r="AI41" s="4" t="s">
        <v>144</v>
      </c>
      <c r="AJ41" s="4" t="s">
        <v>63</v>
      </c>
      <c r="AK41" s="4" t="s">
        <v>51</v>
      </c>
      <c r="AL41" s="4" t="s">
        <v>78</v>
      </c>
      <c r="AM41" s="12">
        <v>45877</v>
      </c>
      <c r="AN41" s="4" t="s">
        <v>56</v>
      </c>
      <c r="AO41" s="25">
        <v>2.5</v>
      </c>
      <c r="AP41" s="45" t="s">
        <v>7</v>
      </c>
      <c r="AQ41" s="41"/>
    </row>
    <row r="42" spans="1:43" ht="15" customHeight="1" x14ac:dyDescent="0.2">
      <c r="A42" s="96" t="s">
        <v>145</v>
      </c>
      <c r="B42" s="96" t="s">
        <v>47</v>
      </c>
      <c r="C42" s="96" t="s">
        <v>48</v>
      </c>
      <c r="D42" s="96" t="s">
        <v>49</v>
      </c>
      <c r="E42" s="100">
        <v>3.86</v>
      </c>
      <c r="F42" s="105">
        <f>E42*30</f>
        <v>115.8</v>
      </c>
      <c r="G42" s="53">
        <v>45200</v>
      </c>
      <c r="H42" s="53">
        <v>46142</v>
      </c>
      <c r="I42" s="55" t="s">
        <v>146</v>
      </c>
      <c r="J42" s="55" t="s">
        <v>147</v>
      </c>
      <c r="K42" s="72">
        <v>2</v>
      </c>
      <c r="L42" s="97" t="s">
        <v>7</v>
      </c>
      <c r="M42" s="48"/>
      <c r="N42" s="12">
        <v>45862</v>
      </c>
      <c r="O42" s="4" t="s">
        <v>148</v>
      </c>
      <c r="P42" s="4" t="s">
        <v>70</v>
      </c>
      <c r="Q42" s="33" t="s">
        <v>79</v>
      </c>
      <c r="R42" s="4" t="s">
        <v>55</v>
      </c>
      <c r="S42" s="29">
        <v>1</v>
      </c>
      <c r="T42" s="50"/>
      <c r="U42" s="50"/>
      <c r="V42" s="50"/>
      <c r="W42" s="50"/>
      <c r="X42" s="48"/>
      <c r="Y42" s="50"/>
      <c r="Z42" s="50"/>
      <c r="AA42" s="48"/>
      <c r="AB42" s="55" t="s">
        <v>149</v>
      </c>
      <c r="AC42" s="55" t="s">
        <v>150</v>
      </c>
      <c r="AD42" s="53">
        <v>45629</v>
      </c>
      <c r="AE42" s="55" t="s">
        <v>74</v>
      </c>
      <c r="AF42" s="66" t="s">
        <v>93</v>
      </c>
      <c r="AG42" s="55" t="s">
        <v>75</v>
      </c>
      <c r="AH42" s="48">
        <v>0</v>
      </c>
      <c r="AI42" s="55" t="s">
        <v>151</v>
      </c>
      <c r="AJ42" s="55" t="s">
        <v>152</v>
      </c>
      <c r="AK42" s="55" t="s">
        <v>51</v>
      </c>
      <c r="AL42" s="55" t="s">
        <v>78</v>
      </c>
      <c r="AM42" s="53">
        <v>45748</v>
      </c>
      <c r="AN42" s="58" t="s">
        <v>53</v>
      </c>
      <c r="AO42" s="48">
        <v>5</v>
      </c>
      <c r="AP42" s="44">
        <v>20</v>
      </c>
      <c r="AQ42" s="41">
        <f>F42+K42+M42+S42+S43+S44+S45+X42+AA42+AH42+AO42+AP42</f>
        <v>147.55000000000001</v>
      </c>
    </row>
    <row r="43" spans="1:43" ht="15" customHeight="1" x14ac:dyDescent="0.2">
      <c r="A43" s="97" t="s">
        <v>7</v>
      </c>
      <c r="B43" s="97" t="s">
        <v>7</v>
      </c>
      <c r="C43" s="97" t="s">
        <v>7</v>
      </c>
      <c r="D43" s="97" t="s">
        <v>7</v>
      </c>
      <c r="E43" s="102"/>
      <c r="F43" s="106"/>
      <c r="G43" s="54"/>
      <c r="H43" s="54"/>
      <c r="I43" s="57"/>
      <c r="J43" s="57"/>
      <c r="K43" s="99"/>
      <c r="L43" s="97" t="s">
        <v>7</v>
      </c>
      <c r="M43" s="48"/>
      <c r="N43" s="14">
        <v>45862</v>
      </c>
      <c r="O43" s="15" t="s">
        <v>148</v>
      </c>
      <c r="P43" s="16" t="s">
        <v>255</v>
      </c>
      <c r="Q43" s="32" t="s">
        <v>82</v>
      </c>
      <c r="R43" s="15" t="s">
        <v>55</v>
      </c>
      <c r="S43" s="20">
        <v>0</v>
      </c>
      <c r="T43" s="51"/>
      <c r="U43" s="51"/>
      <c r="V43" s="51"/>
      <c r="W43" s="51"/>
      <c r="X43" s="48"/>
      <c r="Y43" s="51"/>
      <c r="Z43" s="51"/>
      <c r="AA43" s="48"/>
      <c r="AB43" s="56"/>
      <c r="AC43" s="56"/>
      <c r="AD43" s="63"/>
      <c r="AE43" s="56"/>
      <c r="AF43" s="67"/>
      <c r="AG43" s="56"/>
      <c r="AH43" s="48"/>
      <c r="AI43" s="56"/>
      <c r="AJ43" s="56"/>
      <c r="AK43" s="56"/>
      <c r="AL43" s="56"/>
      <c r="AM43" s="63"/>
      <c r="AN43" s="59"/>
      <c r="AO43" s="48"/>
      <c r="AP43" s="45" t="s">
        <v>7</v>
      </c>
      <c r="AQ43" s="41"/>
    </row>
    <row r="44" spans="1:43" ht="15" customHeight="1" x14ac:dyDescent="0.2">
      <c r="A44" s="97" t="s">
        <v>7</v>
      </c>
      <c r="B44" s="97" t="s">
        <v>7</v>
      </c>
      <c r="C44" s="97" t="s">
        <v>7</v>
      </c>
      <c r="D44" s="97" t="s">
        <v>7</v>
      </c>
      <c r="E44" s="102"/>
      <c r="F44" s="106"/>
      <c r="G44" s="12">
        <v>45283</v>
      </c>
      <c r="H44" s="12">
        <v>45649</v>
      </c>
      <c r="I44" s="4" t="s">
        <v>153</v>
      </c>
      <c r="J44" s="4" t="s">
        <v>59</v>
      </c>
      <c r="K44" s="99"/>
      <c r="L44" s="97" t="s">
        <v>7</v>
      </c>
      <c r="M44" s="48"/>
      <c r="N44" s="14">
        <v>45879</v>
      </c>
      <c r="O44" s="15" t="s">
        <v>148</v>
      </c>
      <c r="P44" s="15" t="s">
        <v>81</v>
      </c>
      <c r="Q44" s="32" t="s">
        <v>82</v>
      </c>
      <c r="R44" s="15" t="s">
        <v>55</v>
      </c>
      <c r="S44" s="29">
        <f>15/4</f>
        <v>3.75</v>
      </c>
      <c r="T44" s="51"/>
      <c r="U44" s="51"/>
      <c r="V44" s="51"/>
      <c r="W44" s="51"/>
      <c r="X44" s="48"/>
      <c r="Y44" s="51"/>
      <c r="Z44" s="51"/>
      <c r="AA44" s="48"/>
      <c r="AB44" s="56"/>
      <c r="AC44" s="56"/>
      <c r="AD44" s="63"/>
      <c r="AE44" s="56"/>
      <c r="AF44" s="67"/>
      <c r="AG44" s="56"/>
      <c r="AH44" s="48"/>
      <c r="AI44" s="56"/>
      <c r="AJ44" s="56"/>
      <c r="AK44" s="56"/>
      <c r="AL44" s="56"/>
      <c r="AM44" s="63"/>
      <c r="AN44" s="59"/>
      <c r="AO44" s="48"/>
      <c r="AP44" s="45" t="s">
        <v>7</v>
      </c>
      <c r="AQ44" s="41"/>
    </row>
    <row r="45" spans="1:43" ht="30" customHeight="1" x14ac:dyDescent="0.2">
      <c r="A45" s="97" t="s">
        <v>7</v>
      </c>
      <c r="B45" s="97" t="s">
        <v>7</v>
      </c>
      <c r="C45" s="97" t="s">
        <v>7</v>
      </c>
      <c r="D45" s="97" t="s">
        <v>7</v>
      </c>
      <c r="E45" s="101"/>
      <c r="F45" s="107"/>
      <c r="G45" s="12">
        <v>45649</v>
      </c>
      <c r="H45" s="12">
        <v>46014</v>
      </c>
      <c r="I45" s="4" t="s">
        <v>154</v>
      </c>
      <c r="J45" s="4" t="s">
        <v>59</v>
      </c>
      <c r="K45" s="73"/>
      <c r="L45" s="97" t="s">
        <v>7</v>
      </c>
      <c r="M45" s="48"/>
      <c r="N45" s="17">
        <v>45904</v>
      </c>
      <c r="O45" s="15" t="s">
        <v>155</v>
      </c>
      <c r="P45" s="27" t="s">
        <v>86</v>
      </c>
      <c r="Q45" s="32" t="s">
        <v>71</v>
      </c>
      <c r="R45" s="15" t="s">
        <v>55</v>
      </c>
      <c r="S45" s="29">
        <v>0</v>
      </c>
      <c r="T45" s="52"/>
      <c r="U45" s="52"/>
      <c r="V45" s="52"/>
      <c r="W45" s="52"/>
      <c r="X45" s="48"/>
      <c r="Y45" s="52"/>
      <c r="Z45" s="52"/>
      <c r="AA45" s="48"/>
      <c r="AB45" s="57"/>
      <c r="AC45" s="57"/>
      <c r="AD45" s="54"/>
      <c r="AE45" s="57"/>
      <c r="AF45" s="62"/>
      <c r="AG45" s="57"/>
      <c r="AH45" s="48"/>
      <c r="AI45" s="57"/>
      <c r="AJ45" s="57"/>
      <c r="AK45" s="57"/>
      <c r="AL45" s="57"/>
      <c r="AM45" s="54"/>
      <c r="AN45" s="60"/>
      <c r="AO45" s="48"/>
      <c r="AP45" s="45" t="s">
        <v>7</v>
      </c>
      <c r="AQ45" s="41"/>
    </row>
    <row r="46" spans="1:43" ht="15" customHeight="1" x14ac:dyDescent="0.2">
      <c r="A46" s="4" t="s">
        <v>156</v>
      </c>
      <c r="B46" s="4" t="s">
        <v>47</v>
      </c>
      <c r="C46" s="4" t="s">
        <v>48</v>
      </c>
      <c r="D46" s="4" t="s">
        <v>55</v>
      </c>
      <c r="E46" s="7">
        <v>3.69</v>
      </c>
      <c r="F46" s="6">
        <f>E46*30</f>
        <v>110.7</v>
      </c>
      <c r="G46" s="9"/>
      <c r="H46" s="9"/>
      <c r="I46" s="9"/>
      <c r="J46" s="9"/>
      <c r="K46" s="25"/>
      <c r="L46" s="9" t="s">
        <v>7</v>
      </c>
      <c r="M46" s="25"/>
      <c r="N46" s="9"/>
      <c r="O46" s="9"/>
      <c r="P46" s="9"/>
      <c r="Q46" s="31"/>
      <c r="R46" s="9"/>
      <c r="S46" s="20"/>
      <c r="T46" s="9"/>
      <c r="U46" s="9"/>
      <c r="V46" s="9"/>
      <c r="W46" s="9"/>
      <c r="X46" s="25"/>
      <c r="Y46" s="9"/>
      <c r="Z46" s="9"/>
      <c r="AA46" s="25"/>
      <c r="AB46" s="9"/>
      <c r="AC46" s="9"/>
      <c r="AD46" s="9"/>
      <c r="AE46" s="9"/>
      <c r="AF46" s="9"/>
      <c r="AG46" s="9"/>
      <c r="AH46" s="25"/>
      <c r="AI46" s="9"/>
      <c r="AJ46" s="9"/>
      <c r="AK46" s="9"/>
      <c r="AL46" s="9"/>
      <c r="AM46" s="9"/>
      <c r="AN46" s="9"/>
      <c r="AO46" s="26"/>
      <c r="AP46" s="22">
        <v>20</v>
      </c>
      <c r="AQ46" s="39">
        <f>F46+K46+M46+S46+X46+AA46+AH46+AO46+AP46</f>
        <v>130.69999999999999</v>
      </c>
    </row>
    <row r="47" spans="1:43" ht="30" customHeight="1" x14ac:dyDescent="0.2">
      <c r="A47" s="96" t="s">
        <v>157</v>
      </c>
      <c r="B47" s="96" t="s">
        <v>47</v>
      </c>
      <c r="C47" s="96" t="s">
        <v>48</v>
      </c>
      <c r="D47" s="96" t="s">
        <v>49</v>
      </c>
      <c r="E47" s="100">
        <v>3.75</v>
      </c>
      <c r="F47" s="105">
        <f>E47*30</f>
        <v>112.5</v>
      </c>
      <c r="G47" s="50"/>
      <c r="H47" s="50"/>
      <c r="I47" s="50"/>
      <c r="J47" s="50"/>
      <c r="K47" s="48"/>
      <c r="L47" s="97" t="s">
        <v>7</v>
      </c>
      <c r="M47" s="48"/>
      <c r="N47" s="50"/>
      <c r="O47" s="50"/>
      <c r="P47" s="50"/>
      <c r="Q47" s="87"/>
      <c r="R47" s="50"/>
      <c r="S47" s="76"/>
      <c r="T47" s="50"/>
      <c r="U47" s="50"/>
      <c r="V47" s="50"/>
      <c r="W47" s="50"/>
      <c r="X47" s="48"/>
      <c r="Y47" s="50"/>
      <c r="Z47" s="50"/>
      <c r="AA47" s="48"/>
      <c r="AB47" s="4" t="s">
        <v>158</v>
      </c>
      <c r="AC47" s="4" t="s">
        <v>256</v>
      </c>
      <c r="AD47" s="12">
        <v>45594</v>
      </c>
      <c r="AE47" s="4" t="s">
        <v>111</v>
      </c>
      <c r="AF47" s="4" t="s">
        <v>56</v>
      </c>
      <c r="AG47" s="4" t="s">
        <v>75</v>
      </c>
      <c r="AH47" s="25">
        <v>2.5</v>
      </c>
      <c r="AI47" s="55" t="s">
        <v>159</v>
      </c>
      <c r="AJ47" s="55" t="s">
        <v>77</v>
      </c>
      <c r="AK47" s="55" t="s">
        <v>51</v>
      </c>
      <c r="AL47" s="55" t="s">
        <v>78</v>
      </c>
      <c r="AM47" s="53">
        <v>45772</v>
      </c>
      <c r="AN47" s="55" t="s">
        <v>53</v>
      </c>
      <c r="AO47" s="48">
        <v>5</v>
      </c>
      <c r="AP47" s="44">
        <v>20</v>
      </c>
      <c r="AQ47" s="41">
        <f>F47+K47+M47+S47+X47+AA47+AH47+AH48+AO47+AP47</f>
        <v>141</v>
      </c>
    </row>
    <row r="48" spans="1:43" ht="30" customHeight="1" x14ac:dyDescent="0.2">
      <c r="A48" s="97" t="s">
        <v>7</v>
      </c>
      <c r="B48" s="97" t="s">
        <v>7</v>
      </c>
      <c r="C48" s="97" t="s">
        <v>7</v>
      </c>
      <c r="D48" s="97" t="s">
        <v>7</v>
      </c>
      <c r="E48" s="102"/>
      <c r="F48" s="107"/>
      <c r="G48" s="52"/>
      <c r="H48" s="52"/>
      <c r="I48" s="52"/>
      <c r="J48" s="52"/>
      <c r="K48" s="48"/>
      <c r="L48" s="97" t="s">
        <v>7</v>
      </c>
      <c r="M48" s="48"/>
      <c r="N48" s="52"/>
      <c r="O48" s="52"/>
      <c r="P48" s="52"/>
      <c r="Q48" s="88"/>
      <c r="R48" s="52"/>
      <c r="S48" s="76"/>
      <c r="T48" s="52"/>
      <c r="U48" s="52"/>
      <c r="V48" s="52"/>
      <c r="W48" s="52"/>
      <c r="X48" s="48"/>
      <c r="Y48" s="52"/>
      <c r="Z48" s="52"/>
      <c r="AA48" s="48"/>
      <c r="AB48" s="4" t="s">
        <v>160</v>
      </c>
      <c r="AC48" s="4" t="s">
        <v>161</v>
      </c>
      <c r="AD48" s="12">
        <v>45715</v>
      </c>
      <c r="AE48" s="4" t="s">
        <v>74</v>
      </c>
      <c r="AF48" s="4" t="s">
        <v>53</v>
      </c>
      <c r="AG48" s="4" t="s">
        <v>75</v>
      </c>
      <c r="AH48" s="25">
        <v>1</v>
      </c>
      <c r="AI48" s="57"/>
      <c r="AJ48" s="57"/>
      <c r="AK48" s="57"/>
      <c r="AL48" s="57"/>
      <c r="AM48" s="54"/>
      <c r="AN48" s="57"/>
      <c r="AO48" s="48"/>
      <c r="AP48" s="45" t="s">
        <v>7</v>
      </c>
      <c r="AQ48" s="41"/>
    </row>
    <row r="49" spans="1:43" ht="15" customHeight="1" x14ac:dyDescent="0.2">
      <c r="A49" s="96" t="s">
        <v>162</v>
      </c>
      <c r="B49" s="96" t="s">
        <v>47</v>
      </c>
      <c r="C49" s="96" t="s">
        <v>48</v>
      </c>
      <c r="D49" s="96" t="s">
        <v>55</v>
      </c>
      <c r="E49" s="100">
        <v>3.84</v>
      </c>
      <c r="F49" s="105">
        <f>E49*30</f>
        <v>115.19999999999999</v>
      </c>
      <c r="G49" s="53">
        <v>45550</v>
      </c>
      <c r="H49" s="53">
        <v>45830</v>
      </c>
      <c r="I49" s="55" t="s">
        <v>163</v>
      </c>
      <c r="J49" s="55" t="s">
        <v>164</v>
      </c>
      <c r="K49" s="48">
        <v>0</v>
      </c>
      <c r="L49" s="96" t="s">
        <v>56</v>
      </c>
      <c r="M49" s="48">
        <v>4</v>
      </c>
      <c r="N49" s="50"/>
      <c r="O49" s="50"/>
      <c r="P49" s="50"/>
      <c r="Q49" s="87"/>
      <c r="R49" s="50"/>
      <c r="S49" s="76"/>
      <c r="T49" s="12">
        <v>45605</v>
      </c>
      <c r="U49" s="4" t="s">
        <v>165</v>
      </c>
      <c r="V49" s="4" t="s">
        <v>166</v>
      </c>
      <c r="W49" s="4" t="s">
        <v>49</v>
      </c>
      <c r="X49" s="72">
        <v>0</v>
      </c>
      <c r="Y49" s="50"/>
      <c r="Z49" s="50"/>
      <c r="AA49" s="48"/>
      <c r="AB49" s="50"/>
      <c r="AC49" s="50"/>
      <c r="AD49" s="50"/>
      <c r="AE49" s="50"/>
      <c r="AF49" s="50"/>
      <c r="AG49" s="50"/>
      <c r="AH49" s="48"/>
      <c r="AI49" s="50"/>
      <c r="AJ49" s="50"/>
      <c r="AK49" s="50"/>
      <c r="AL49" s="50"/>
      <c r="AM49" s="50"/>
      <c r="AN49" s="50"/>
      <c r="AO49" s="49"/>
      <c r="AP49" s="44">
        <v>20</v>
      </c>
      <c r="AQ49" s="41">
        <f>F49+K49+M49+S49+X49+AA49+AH49+AO49+AP49</f>
        <v>139.19999999999999</v>
      </c>
    </row>
    <row r="50" spans="1:43" ht="15" customHeight="1" x14ac:dyDescent="0.2">
      <c r="A50" s="97" t="s">
        <v>7</v>
      </c>
      <c r="B50" s="97" t="s">
        <v>7</v>
      </c>
      <c r="C50" s="97" t="s">
        <v>7</v>
      </c>
      <c r="D50" s="97" t="s">
        <v>7</v>
      </c>
      <c r="E50" s="102"/>
      <c r="F50" s="107"/>
      <c r="G50" s="54"/>
      <c r="H50" s="54"/>
      <c r="I50" s="57"/>
      <c r="J50" s="57"/>
      <c r="K50" s="48"/>
      <c r="L50" s="97" t="s">
        <v>7</v>
      </c>
      <c r="M50" s="48"/>
      <c r="N50" s="52"/>
      <c r="O50" s="52"/>
      <c r="P50" s="52"/>
      <c r="Q50" s="88"/>
      <c r="R50" s="52"/>
      <c r="S50" s="76"/>
      <c r="T50" s="12">
        <v>45766</v>
      </c>
      <c r="U50" s="4" t="s">
        <v>167</v>
      </c>
      <c r="V50" s="4" t="s">
        <v>166</v>
      </c>
      <c r="W50" s="4" t="s">
        <v>55</v>
      </c>
      <c r="X50" s="73"/>
      <c r="Y50" s="52"/>
      <c r="Z50" s="52"/>
      <c r="AA50" s="48"/>
      <c r="AB50" s="52"/>
      <c r="AC50" s="52"/>
      <c r="AD50" s="52"/>
      <c r="AE50" s="52"/>
      <c r="AF50" s="52"/>
      <c r="AG50" s="52"/>
      <c r="AH50" s="48"/>
      <c r="AI50" s="52"/>
      <c r="AJ50" s="52"/>
      <c r="AK50" s="52"/>
      <c r="AL50" s="52"/>
      <c r="AM50" s="52"/>
      <c r="AN50" s="52"/>
      <c r="AO50" s="49"/>
      <c r="AP50" s="45" t="s">
        <v>7</v>
      </c>
      <c r="AQ50" s="41"/>
    </row>
    <row r="51" spans="1:43" ht="15" customHeight="1" x14ac:dyDescent="0.2">
      <c r="A51" s="4" t="s">
        <v>168</v>
      </c>
      <c r="B51" s="4" t="s">
        <v>47</v>
      </c>
      <c r="C51" s="4" t="s">
        <v>48</v>
      </c>
      <c r="D51" s="4" t="s">
        <v>55</v>
      </c>
      <c r="E51" s="7">
        <v>3.69</v>
      </c>
      <c r="F51" s="6">
        <f>E51*30</f>
        <v>110.7</v>
      </c>
      <c r="G51" s="9"/>
      <c r="H51" s="9"/>
      <c r="I51" s="9"/>
      <c r="J51" s="9"/>
      <c r="K51" s="25"/>
      <c r="L51" s="9" t="s">
        <v>7</v>
      </c>
      <c r="M51" s="25"/>
      <c r="N51" s="9"/>
      <c r="O51" s="9"/>
      <c r="P51" s="9"/>
      <c r="Q51" s="31"/>
      <c r="R51" s="9"/>
      <c r="S51" s="20"/>
      <c r="T51" s="9"/>
      <c r="U51" s="9"/>
      <c r="V51" s="9"/>
      <c r="W51" s="9"/>
      <c r="X51" s="25"/>
      <c r="Y51" s="9"/>
      <c r="Z51" s="9"/>
      <c r="AA51" s="25"/>
      <c r="AB51" s="9"/>
      <c r="AC51" s="9"/>
      <c r="AD51" s="9"/>
      <c r="AE51" s="9"/>
      <c r="AF51" s="9"/>
      <c r="AG51" s="9"/>
      <c r="AH51" s="25"/>
      <c r="AI51" s="9"/>
      <c r="AJ51" s="9"/>
      <c r="AK51" s="9"/>
      <c r="AL51" s="9"/>
      <c r="AM51" s="9"/>
      <c r="AN51" s="9"/>
      <c r="AO51" s="26"/>
      <c r="AP51" s="22">
        <v>20</v>
      </c>
      <c r="AQ51" s="39">
        <f>F51+K51+M51+S51+X51+AA51+AH51+AO51+AP51</f>
        <v>130.69999999999999</v>
      </c>
    </row>
    <row r="52" spans="1:43" ht="15" customHeight="1" x14ac:dyDescent="0.2">
      <c r="A52" s="4" t="s">
        <v>169</v>
      </c>
      <c r="B52" s="4" t="s">
        <v>47</v>
      </c>
      <c r="C52" s="4" t="s">
        <v>48</v>
      </c>
      <c r="D52" s="4" t="s">
        <v>55</v>
      </c>
      <c r="E52" s="7">
        <v>3.76</v>
      </c>
      <c r="F52" s="6">
        <f>E52*30</f>
        <v>112.8</v>
      </c>
      <c r="G52" s="9"/>
      <c r="H52" s="9"/>
      <c r="I52" s="9"/>
      <c r="J52" s="9"/>
      <c r="K52" s="25"/>
      <c r="L52" s="4" t="s">
        <v>53</v>
      </c>
      <c r="M52" s="25">
        <v>2</v>
      </c>
      <c r="N52" s="9"/>
      <c r="O52" s="9"/>
      <c r="P52" s="9"/>
      <c r="Q52" s="31"/>
      <c r="R52" s="9"/>
      <c r="S52" s="20"/>
      <c r="T52" s="9"/>
      <c r="U52" s="9"/>
      <c r="V52" s="9"/>
      <c r="W52" s="9"/>
      <c r="X52" s="25"/>
      <c r="Y52" s="9"/>
      <c r="Z52" s="9"/>
      <c r="AA52" s="25"/>
      <c r="AB52" s="9"/>
      <c r="AC52" s="9"/>
      <c r="AD52" s="9"/>
      <c r="AE52" s="9"/>
      <c r="AF52" s="9"/>
      <c r="AG52" s="9"/>
      <c r="AH52" s="25"/>
      <c r="AI52" s="9"/>
      <c r="AJ52" s="9"/>
      <c r="AK52" s="9"/>
      <c r="AL52" s="9"/>
      <c r="AM52" s="9"/>
      <c r="AN52" s="9"/>
      <c r="AO52" s="26"/>
      <c r="AP52" s="22">
        <v>20</v>
      </c>
      <c r="AQ52" s="39">
        <f>F52+K52+M52+S52+X52+AA52+AH52+AO52+AP52</f>
        <v>134.80000000000001</v>
      </c>
    </row>
    <row r="53" spans="1:43" ht="15" customHeight="1" x14ac:dyDescent="0.2">
      <c r="A53" s="96" t="s">
        <v>170</v>
      </c>
      <c r="B53" s="96" t="s">
        <v>47</v>
      </c>
      <c r="C53" s="96" t="s">
        <v>48</v>
      </c>
      <c r="D53" s="96" t="s">
        <v>55</v>
      </c>
      <c r="E53" s="100">
        <v>3.81</v>
      </c>
      <c r="F53" s="105">
        <f>E53*30</f>
        <v>114.3</v>
      </c>
      <c r="G53" s="50"/>
      <c r="H53" s="50"/>
      <c r="I53" s="50"/>
      <c r="J53" s="50"/>
      <c r="K53" s="48"/>
      <c r="L53" s="97" t="s">
        <v>7</v>
      </c>
      <c r="M53" s="48"/>
      <c r="N53" s="14">
        <v>45870</v>
      </c>
      <c r="O53" s="15" t="s">
        <v>80</v>
      </c>
      <c r="P53" s="15" t="s">
        <v>81</v>
      </c>
      <c r="Q53" s="32" t="s">
        <v>79</v>
      </c>
      <c r="R53" s="15" t="s">
        <v>55</v>
      </c>
      <c r="S53" s="29">
        <f>8/8</f>
        <v>1</v>
      </c>
      <c r="T53" s="50"/>
      <c r="U53" s="50"/>
      <c r="V53" s="50"/>
      <c r="W53" s="50"/>
      <c r="X53" s="48"/>
      <c r="Y53" s="50"/>
      <c r="Z53" s="50"/>
      <c r="AA53" s="48"/>
      <c r="AB53" s="50"/>
      <c r="AC53" s="50"/>
      <c r="AD53" s="50"/>
      <c r="AE53" s="50"/>
      <c r="AF53" s="50"/>
      <c r="AG53" s="50"/>
      <c r="AH53" s="48"/>
      <c r="AI53" s="50"/>
      <c r="AJ53" s="50"/>
      <c r="AK53" s="50"/>
      <c r="AL53" s="50"/>
      <c r="AM53" s="50"/>
      <c r="AN53" s="50"/>
      <c r="AO53" s="49"/>
      <c r="AP53" s="44">
        <v>20</v>
      </c>
      <c r="AQ53" s="41">
        <f>F53+K53+M53+S53+S54+X53+AA53+AH53+AO53+AP53</f>
        <v>135.30000000000001</v>
      </c>
    </row>
    <row r="54" spans="1:43" ht="30" customHeight="1" x14ac:dyDescent="0.2">
      <c r="A54" s="97" t="s">
        <v>7</v>
      </c>
      <c r="B54" s="97" t="s">
        <v>7</v>
      </c>
      <c r="C54" s="97" t="s">
        <v>7</v>
      </c>
      <c r="D54" s="97" t="s">
        <v>7</v>
      </c>
      <c r="E54" s="102"/>
      <c r="F54" s="107"/>
      <c r="G54" s="52"/>
      <c r="H54" s="52"/>
      <c r="I54" s="52"/>
      <c r="J54" s="52"/>
      <c r="K54" s="48"/>
      <c r="L54" s="97" t="s">
        <v>7</v>
      </c>
      <c r="M54" s="48"/>
      <c r="N54" s="14">
        <v>45634</v>
      </c>
      <c r="O54" s="15" t="s">
        <v>171</v>
      </c>
      <c r="P54" s="18" t="s">
        <v>172</v>
      </c>
      <c r="Q54" s="32" t="s">
        <v>79</v>
      </c>
      <c r="R54" s="15" t="s">
        <v>55</v>
      </c>
      <c r="S54" s="20">
        <v>0</v>
      </c>
      <c r="T54" s="52"/>
      <c r="U54" s="52"/>
      <c r="V54" s="52"/>
      <c r="W54" s="52"/>
      <c r="X54" s="48"/>
      <c r="Y54" s="52"/>
      <c r="Z54" s="52"/>
      <c r="AA54" s="48"/>
      <c r="AB54" s="52"/>
      <c r="AC54" s="52"/>
      <c r="AD54" s="52"/>
      <c r="AE54" s="52"/>
      <c r="AF54" s="52"/>
      <c r="AG54" s="52"/>
      <c r="AH54" s="48"/>
      <c r="AI54" s="52"/>
      <c r="AJ54" s="52"/>
      <c r="AK54" s="52"/>
      <c r="AL54" s="52"/>
      <c r="AM54" s="52"/>
      <c r="AN54" s="52"/>
      <c r="AO54" s="49"/>
      <c r="AP54" s="45" t="s">
        <v>7</v>
      </c>
      <c r="AQ54" s="41"/>
    </row>
    <row r="55" spans="1:43" ht="30" customHeight="1" x14ac:dyDescent="0.2">
      <c r="A55" s="4" t="s">
        <v>173</v>
      </c>
      <c r="B55" s="4" t="s">
        <v>47</v>
      </c>
      <c r="C55" s="4" t="s">
        <v>48</v>
      </c>
      <c r="D55" s="4" t="s">
        <v>49</v>
      </c>
      <c r="E55" s="7">
        <v>3.66</v>
      </c>
      <c r="F55" s="6">
        <f>E55*30</f>
        <v>109.80000000000001</v>
      </c>
      <c r="G55" s="9"/>
      <c r="H55" s="9"/>
      <c r="I55" s="9"/>
      <c r="J55" s="9"/>
      <c r="K55" s="25"/>
      <c r="L55" s="4" t="s">
        <v>56</v>
      </c>
      <c r="M55" s="25">
        <v>4</v>
      </c>
      <c r="N55" s="19"/>
      <c r="O55" s="19"/>
      <c r="P55" s="19"/>
      <c r="Q55" s="34"/>
      <c r="R55" s="19"/>
      <c r="S55" s="20"/>
      <c r="T55" s="9"/>
      <c r="U55" s="9"/>
      <c r="V55" s="9"/>
      <c r="W55" s="9"/>
      <c r="X55" s="25"/>
      <c r="Y55" s="9"/>
      <c r="Z55" s="9"/>
      <c r="AA55" s="25"/>
      <c r="AB55" s="9"/>
      <c r="AC55" s="9"/>
      <c r="AD55" s="9"/>
      <c r="AE55" s="9"/>
      <c r="AF55" s="9"/>
      <c r="AG55" s="9"/>
      <c r="AH55" s="25"/>
      <c r="AI55" s="4" t="s">
        <v>265</v>
      </c>
      <c r="AJ55" s="4" t="s">
        <v>174</v>
      </c>
      <c r="AK55" s="4" t="s">
        <v>93</v>
      </c>
      <c r="AL55" s="4" t="s">
        <v>52</v>
      </c>
      <c r="AM55" s="12">
        <v>45894</v>
      </c>
      <c r="AN55" s="4" t="s">
        <v>53</v>
      </c>
      <c r="AO55" s="25">
        <v>2</v>
      </c>
      <c r="AP55" s="22">
        <v>20</v>
      </c>
      <c r="AQ55" s="39">
        <f>F55+K55+M55+S55+X55+AA55+AH55+AO55+AP55</f>
        <v>135.80000000000001</v>
      </c>
    </row>
    <row r="56" spans="1:43" ht="15" customHeight="1" x14ac:dyDescent="0.2">
      <c r="A56" s="96" t="s">
        <v>175</v>
      </c>
      <c r="B56" s="96" t="s">
        <v>47</v>
      </c>
      <c r="C56" s="96" t="s">
        <v>48</v>
      </c>
      <c r="D56" s="96" t="s">
        <v>55</v>
      </c>
      <c r="E56" s="100">
        <v>3.86</v>
      </c>
      <c r="F56" s="105">
        <f>E56*30</f>
        <v>115.8</v>
      </c>
      <c r="G56" s="12">
        <v>45551</v>
      </c>
      <c r="H56" s="12">
        <v>45901</v>
      </c>
      <c r="I56" s="4" t="s">
        <v>176</v>
      </c>
      <c r="J56" s="4" t="s">
        <v>59</v>
      </c>
      <c r="K56" s="72">
        <v>2</v>
      </c>
      <c r="L56" s="96" t="s">
        <v>56</v>
      </c>
      <c r="M56" s="48">
        <v>4</v>
      </c>
      <c r="N56" s="53">
        <v>45880</v>
      </c>
      <c r="O56" s="55" t="s">
        <v>177</v>
      </c>
      <c r="P56" s="55" t="s">
        <v>81</v>
      </c>
      <c r="Q56" s="58" t="s">
        <v>79</v>
      </c>
      <c r="R56" s="55" t="s">
        <v>49</v>
      </c>
      <c r="S56" s="76">
        <v>8</v>
      </c>
      <c r="T56" s="50"/>
      <c r="U56" s="50"/>
      <c r="V56" s="50"/>
      <c r="W56" s="50"/>
      <c r="X56" s="48"/>
      <c r="Y56" s="50"/>
      <c r="Z56" s="50"/>
      <c r="AA56" s="48"/>
      <c r="AB56" s="50"/>
      <c r="AC56" s="50"/>
      <c r="AD56" s="50"/>
      <c r="AE56" s="50"/>
      <c r="AF56" s="50"/>
      <c r="AG56" s="50"/>
      <c r="AH56" s="48"/>
      <c r="AI56" s="50"/>
      <c r="AJ56" s="50" t="s">
        <v>7</v>
      </c>
      <c r="AK56" s="50"/>
      <c r="AL56" s="50"/>
      <c r="AM56" s="50"/>
      <c r="AN56" s="50"/>
      <c r="AO56" s="48"/>
      <c r="AP56" s="44">
        <v>20</v>
      </c>
      <c r="AQ56" s="41">
        <f>F56+K56+M56+S56+X56+AA56+AH56+AO56+AP56</f>
        <v>149.80000000000001</v>
      </c>
    </row>
    <row r="57" spans="1:43" ht="15" customHeight="1" x14ac:dyDescent="0.2">
      <c r="A57" s="97" t="s">
        <v>7</v>
      </c>
      <c r="B57" s="97" t="s">
        <v>7</v>
      </c>
      <c r="C57" s="97" t="s">
        <v>7</v>
      </c>
      <c r="D57" s="97" t="s">
        <v>7</v>
      </c>
      <c r="E57" s="101"/>
      <c r="F57" s="107"/>
      <c r="G57" s="12">
        <v>45838</v>
      </c>
      <c r="H57" s="12">
        <v>46203</v>
      </c>
      <c r="I57" s="4" t="s">
        <v>178</v>
      </c>
      <c r="J57" s="4" t="s">
        <v>179</v>
      </c>
      <c r="K57" s="73"/>
      <c r="L57" s="97" t="s">
        <v>7</v>
      </c>
      <c r="M57" s="48"/>
      <c r="N57" s="54"/>
      <c r="O57" s="57"/>
      <c r="P57" s="57"/>
      <c r="Q57" s="60"/>
      <c r="R57" s="57"/>
      <c r="S57" s="76"/>
      <c r="T57" s="52"/>
      <c r="U57" s="52"/>
      <c r="V57" s="52"/>
      <c r="W57" s="52"/>
      <c r="X57" s="48"/>
      <c r="Y57" s="52"/>
      <c r="Z57" s="52"/>
      <c r="AA57" s="48"/>
      <c r="AB57" s="52"/>
      <c r="AC57" s="52"/>
      <c r="AD57" s="52"/>
      <c r="AE57" s="52"/>
      <c r="AF57" s="52"/>
      <c r="AG57" s="52"/>
      <c r="AH57" s="48"/>
      <c r="AI57" s="52"/>
      <c r="AJ57" s="52"/>
      <c r="AK57" s="52"/>
      <c r="AL57" s="52"/>
      <c r="AM57" s="52"/>
      <c r="AN57" s="52"/>
      <c r="AO57" s="48"/>
      <c r="AP57" s="45" t="s">
        <v>7</v>
      </c>
      <c r="AQ57" s="41"/>
    </row>
    <row r="58" spans="1:43" ht="30" customHeight="1" x14ac:dyDescent="0.2">
      <c r="A58" s="96" t="s">
        <v>180</v>
      </c>
      <c r="B58" s="96" t="s">
        <v>47</v>
      </c>
      <c r="C58" s="96" t="s">
        <v>48</v>
      </c>
      <c r="D58" s="96" t="s">
        <v>49</v>
      </c>
      <c r="E58" s="100">
        <v>3.52</v>
      </c>
      <c r="F58" s="105">
        <f>E58*30</f>
        <v>105.6</v>
      </c>
      <c r="G58" s="50"/>
      <c r="H58" s="50"/>
      <c r="I58" s="50"/>
      <c r="J58" s="50"/>
      <c r="K58" s="48"/>
      <c r="L58" s="97" t="s">
        <v>7</v>
      </c>
      <c r="M58" s="48"/>
      <c r="N58" s="50"/>
      <c r="O58" s="50"/>
      <c r="P58" s="50"/>
      <c r="Q58" s="87"/>
      <c r="R58" s="50"/>
      <c r="S58" s="76"/>
      <c r="T58" s="50"/>
      <c r="U58" s="50"/>
      <c r="V58" s="50"/>
      <c r="W58" s="50"/>
      <c r="X58" s="48"/>
      <c r="Y58" s="50"/>
      <c r="Z58" s="50"/>
      <c r="AA58" s="48"/>
      <c r="AB58" s="50"/>
      <c r="AC58" s="50"/>
      <c r="AD58" s="50"/>
      <c r="AE58" s="50"/>
      <c r="AF58" s="50"/>
      <c r="AG58" s="50"/>
      <c r="AH58" s="48"/>
      <c r="AI58" s="4" t="s">
        <v>181</v>
      </c>
      <c r="AJ58" s="4" t="s">
        <v>182</v>
      </c>
      <c r="AK58" s="4" t="s">
        <v>93</v>
      </c>
      <c r="AL58" s="4" t="s">
        <v>52</v>
      </c>
      <c r="AM58" s="12">
        <v>45877</v>
      </c>
      <c r="AN58" s="4" t="s">
        <v>53</v>
      </c>
      <c r="AO58" s="25">
        <v>2</v>
      </c>
      <c r="AP58" s="44">
        <v>20</v>
      </c>
      <c r="AQ58" s="41">
        <f>F58+K58+M58+S58+X58+AA58+AH58+AO58+AO59+AP58</f>
        <v>129.6</v>
      </c>
    </row>
    <row r="59" spans="1:43" ht="30" customHeight="1" x14ac:dyDescent="0.2">
      <c r="A59" s="97" t="s">
        <v>7</v>
      </c>
      <c r="B59" s="97" t="s">
        <v>7</v>
      </c>
      <c r="C59" s="97" t="s">
        <v>7</v>
      </c>
      <c r="D59" s="97" t="s">
        <v>7</v>
      </c>
      <c r="E59" s="101"/>
      <c r="F59" s="107"/>
      <c r="G59" s="52"/>
      <c r="H59" s="52"/>
      <c r="I59" s="52"/>
      <c r="J59" s="52"/>
      <c r="K59" s="48"/>
      <c r="L59" s="97" t="s">
        <v>7</v>
      </c>
      <c r="M59" s="48"/>
      <c r="N59" s="52"/>
      <c r="O59" s="52"/>
      <c r="P59" s="52"/>
      <c r="Q59" s="88"/>
      <c r="R59" s="52"/>
      <c r="S59" s="76"/>
      <c r="T59" s="52"/>
      <c r="U59" s="52"/>
      <c r="V59" s="52"/>
      <c r="W59" s="52"/>
      <c r="X59" s="48"/>
      <c r="Y59" s="52"/>
      <c r="Z59" s="52"/>
      <c r="AA59" s="48"/>
      <c r="AB59" s="52"/>
      <c r="AC59" s="52"/>
      <c r="AD59" s="52"/>
      <c r="AE59" s="52"/>
      <c r="AF59" s="52"/>
      <c r="AG59" s="52"/>
      <c r="AH59" s="48"/>
      <c r="AI59" s="4" t="s">
        <v>183</v>
      </c>
      <c r="AJ59" s="4" t="s">
        <v>184</v>
      </c>
      <c r="AK59" s="4" t="s">
        <v>93</v>
      </c>
      <c r="AL59" s="4" t="s">
        <v>78</v>
      </c>
      <c r="AM59" s="12">
        <v>45848</v>
      </c>
      <c r="AN59" s="4" t="s">
        <v>53</v>
      </c>
      <c r="AO59" s="25">
        <v>2</v>
      </c>
      <c r="AP59" s="45" t="s">
        <v>7</v>
      </c>
      <c r="AQ59" s="41"/>
    </row>
    <row r="60" spans="1:43" ht="15" customHeight="1" x14ac:dyDescent="0.2">
      <c r="A60" s="4" t="s">
        <v>185</v>
      </c>
      <c r="B60" s="4" t="s">
        <v>47</v>
      </c>
      <c r="C60" s="4" t="s">
        <v>48</v>
      </c>
      <c r="D60" s="4" t="s">
        <v>55</v>
      </c>
      <c r="E60" s="7">
        <v>3.57</v>
      </c>
      <c r="F60" s="6">
        <f>E60*30</f>
        <v>107.1</v>
      </c>
      <c r="G60" s="9"/>
      <c r="H60" s="9"/>
      <c r="I60" s="9"/>
      <c r="J60" s="9"/>
      <c r="K60" s="25"/>
      <c r="L60" s="9" t="s">
        <v>7</v>
      </c>
      <c r="M60" s="25"/>
      <c r="N60" s="9"/>
      <c r="O60" s="9"/>
      <c r="P60" s="9"/>
      <c r="Q60" s="31"/>
      <c r="R60" s="9"/>
      <c r="S60" s="20"/>
      <c r="T60" s="9"/>
      <c r="U60" s="9"/>
      <c r="V60" s="9"/>
      <c r="W60" s="9"/>
      <c r="X60" s="25"/>
      <c r="Y60" s="9"/>
      <c r="Z60" s="9"/>
      <c r="AA60" s="25"/>
      <c r="AB60" s="9"/>
      <c r="AC60" s="9"/>
      <c r="AD60" s="9"/>
      <c r="AE60" s="9"/>
      <c r="AF60" s="9"/>
      <c r="AG60" s="9"/>
      <c r="AH60" s="25"/>
      <c r="AI60" s="9" t="s">
        <v>7</v>
      </c>
      <c r="AJ60" s="9" t="s">
        <v>7</v>
      </c>
      <c r="AK60" s="9" t="s">
        <v>7</v>
      </c>
      <c r="AL60" s="9" t="s">
        <v>7</v>
      </c>
      <c r="AM60" s="9" t="s">
        <v>7</v>
      </c>
      <c r="AN60" s="9" t="s">
        <v>7</v>
      </c>
      <c r="AO60" s="26"/>
      <c r="AP60" s="22">
        <v>20</v>
      </c>
      <c r="AQ60" s="39">
        <f>F60+K60+M60+S60+X60+AA60+AH60+AO60+AP60</f>
        <v>127.1</v>
      </c>
    </row>
    <row r="61" spans="1:43" ht="60" customHeight="1" x14ac:dyDescent="0.2">
      <c r="A61" s="4" t="s">
        <v>186</v>
      </c>
      <c r="B61" s="4" t="s">
        <v>47</v>
      </c>
      <c r="C61" s="4" t="s">
        <v>48</v>
      </c>
      <c r="D61" s="4" t="s">
        <v>49</v>
      </c>
      <c r="E61" s="7">
        <v>3.59</v>
      </c>
      <c r="F61" s="6">
        <f>E61*30</f>
        <v>107.69999999999999</v>
      </c>
      <c r="G61" s="9"/>
      <c r="H61" s="9"/>
      <c r="I61" s="9"/>
      <c r="J61" s="9"/>
      <c r="K61" s="25"/>
      <c r="L61" s="9" t="s">
        <v>7</v>
      </c>
      <c r="M61" s="25"/>
      <c r="N61" s="12">
        <v>45838</v>
      </c>
      <c r="O61" s="4" t="s">
        <v>187</v>
      </c>
      <c r="P61" s="4" t="s">
        <v>81</v>
      </c>
      <c r="Q61" s="33" t="s">
        <v>79</v>
      </c>
      <c r="R61" s="4" t="s">
        <v>49</v>
      </c>
      <c r="S61" s="20">
        <v>8</v>
      </c>
      <c r="T61" s="9"/>
      <c r="U61" s="9"/>
      <c r="V61" s="9"/>
      <c r="W61" s="9"/>
      <c r="X61" s="25"/>
      <c r="Y61" s="9"/>
      <c r="Z61" s="9"/>
      <c r="AA61" s="25"/>
      <c r="AB61" s="9"/>
      <c r="AC61" s="9"/>
      <c r="AD61" s="9"/>
      <c r="AE61" s="9"/>
      <c r="AF61" s="9"/>
      <c r="AG61" s="9"/>
      <c r="AH61" s="25"/>
      <c r="AI61" s="4" t="s">
        <v>266</v>
      </c>
      <c r="AJ61" s="4" t="s">
        <v>188</v>
      </c>
      <c r="AK61" s="4" t="s">
        <v>189</v>
      </c>
      <c r="AL61" s="4" t="s">
        <v>52</v>
      </c>
      <c r="AM61" s="12">
        <v>45705</v>
      </c>
      <c r="AN61" s="4" t="s">
        <v>53</v>
      </c>
      <c r="AO61" s="25">
        <v>25</v>
      </c>
      <c r="AP61" s="22">
        <v>20</v>
      </c>
      <c r="AQ61" s="39">
        <f>F61+K61+M61+S61+X61+AA61+AH61+AO61+AP61</f>
        <v>160.69999999999999</v>
      </c>
    </row>
    <row r="62" spans="1:43" ht="30" customHeight="1" x14ac:dyDescent="0.2">
      <c r="A62" s="96" t="s">
        <v>190</v>
      </c>
      <c r="B62" s="96" t="s">
        <v>47</v>
      </c>
      <c r="C62" s="96" t="s">
        <v>48</v>
      </c>
      <c r="D62" s="96" t="s">
        <v>49</v>
      </c>
      <c r="E62" s="100">
        <v>3.78</v>
      </c>
      <c r="F62" s="105">
        <f>E62*30</f>
        <v>113.39999999999999</v>
      </c>
      <c r="G62" s="50"/>
      <c r="H62" s="50"/>
      <c r="I62" s="50"/>
      <c r="J62" s="50"/>
      <c r="K62" s="48"/>
      <c r="L62" s="97" t="s">
        <v>7</v>
      </c>
      <c r="M62" s="48"/>
      <c r="N62" s="50"/>
      <c r="O62" s="84"/>
      <c r="P62" s="84"/>
      <c r="Q62" s="91"/>
      <c r="R62" s="84"/>
      <c r="S62" s="76"/>
      <c r="T62" s="50"/>
      <c r="U62" s="50"/>
      <c r="V62" s="50"/>
      <c r="W62" s="50"/>
      <c r="X62" s="48"/>
      <c r="Y62" s="50"/>
      <c r="Z62" s="50"/>
      <c r="AA62" s="48"/>
      <c r="AB62" s="4" t="s">
        <v>191</v>
      </c>
      <c r="AC62" s="4" t="s">
        <v>192</v>
      </c>
      <c r="AD62" s="12">
        <v>45758</v>
      </c>
      <c r="AE62" s="4" t="s">
        <v>111</v>
      </c>
      <c r="AF62" s="4" t="s">
        <v>56</v>
      </c>
      <c r="AG62" s="4" t="s">
        <v>75</v>
      </c>
      <c r="AH62" s="25">
        <v>2.5</v>
      </c>
      <c r="AI62" s="55" t="s">
        <v>193</v>
      </c>
      <c r="AJ62" s="55" t="s">
        <v>194</v>
      </c>
      <c r="AK62" s="55" t="s">
        <v>51</v>
      </c>
      <c r="AL62" s="55" t="s">
        <v>52</v>
      </c>
      <c r="AM62" s="53">
        <v>45894</v>
      </c>
      <c r="AN62" s="55" t="s">
        <v>53</v>
      </c>
      <c r="AO62" s="48">
        <v>5</v>
      </c>
      <c r="AP62" s="44">
        <v>20</v>
      </c>
      <c r="AQ62" s="41">
        <f>F62+K62+M62+S62+X62+AA62+AH62+AH63+AH64+AO62+AP62</f>
        <v>142.89999999999998</v>
      </c>
    </row>
    <row r="63" spans="1:43" ht="15" customHeight="1" x14ac:dyDescent="0.2">
      <c r="A63" s="97" t="s">
        <v>7</v>
      </c>
      <c r="B63" s="97" t="s">
        <v>7</v>
      </c>
      <c r="C63" s="97" t="s">
        <v>7</v>
      </c>
      <c r="D63" s="97" t="s">
        <v>7</v>
      </c>
      <c r="E63" s="102"/>
      <c r="F63" s="106"/>
      <c r="G63" s="51"/>
      <c r="H63" s="51"/>
      <c r="I63" s="51"/>
      <c r="J63" s="51"/>
      <c r="K63" s="48"/>
      <c r="L63" s="97" t="s">
        <v>7</v>
      </c>
      <c r="M63" s="48"/>
      <c r="N63" s="51"/>
      <c r="O63" s="85"/>
      <c r="P63" s="85"/>
      <c r="Q63" s="92"/>
      <c r="R63" s="85"/>
      <c r="S63" s="76"/>
      <c r="T63" s="51"/>
      <c r="U63" s="51"/>
      <c r="V63" s="51"/>
      <c r="W63" s="51"/>
      <c r="X63" s="48"/>
      <c r="Y63" s="51"/>
      <c r="Z63" s="51"/>
      <c r="AA63" s="48"/>
      <c r="AB63" s="4" t="s">
        <v>195</v>
      </c>
      <c r="AC63" s="4" t="s">
        <v>257</v>
      </c>
      <c r="AD63" s="12">
        <v>45636</v>
      </c>
      <c r="AE63" s="4" t="s">
        <v>111</v>
      </c>
      <c r="AF63" s="4" t="s">
        <v>56</v>
      </c>
      <c r="AG63" s="4" t="s">
        <v>196</v>
      </c>
      <c r="AH63" s="25">
        <v>1</v>
      </c>
      <c r="AI63" s="56"/>
      <c r="AJ63" s="56"/>
      <c r="AK63" s="56"/>
      <c r="AL63" s="56"/>
      <c r="AM63" s="63"/>
      <c r="AN63" s="56"/>
      <c r="AO63" s="48"/>
      <c r="AP63" s="45" t="s">
        <v>7</v>
      </c>
      <c r="AQ63" s="41"/>
    </row>
    <row r="64" spans="1:43" ht="30" customHeight="1" x14ac:dyDescent="0.2">
      <c r="A64" s="97" t="s">
        <v>7</v>
      </c>
      <c r="B64" s="97" t="s">
        <v>7</v>
      </c>
      <c r="C64" s="97" t="s">
        <v>7</v>
      </c>
      <c r="D64" s="97" t="s">
        <v>7</v>
      </c>
      <c r="E64" s="102"/>
      <c r="F64" s="107"/>
      <c r="G64" s="52"/>
      <c r="H64" s="52"/>
      <c r="I64" s="52"/>
      <c r="J64" s="52"/>
      <c r="K64" s="48"/>
      <c r="L64" s="97" t="s">
        <v>7</v>
      </c>
      <c r="M64" s="48"/>
      <c r="N64" s="52"/>
      <c r="O64" s="86"/>
      <c r="P64" s="86"/>
      <c r="Q64" s="93"/>
      <c r="R64" s="86"/>
      <c r="S64" s="76"/>
      <c r="T64" s="52"/>
      <c r="U64" s="52"/>
      <c r="V64" s="52"/>
      <c r="W64" s="52"/>
      <c r="X64" s="48"/>
      <c r="Y64" s="52"/>
      <c r="Z64" s="52"/>
      <c r="AA64" s="48"/>
      <c r="AB64" s="4" t="s">
        <v>197</v>
      </c>
      <c r="AC64" s="4" t="s">
        <v>258</v>
      </c>
      <c r="AD64" s="12">
        <v>45856</v>
      </c>
      <c r="AE64" s="4" t="s">
        <v>111</v>
      </c>
      <c r="AF64" s="4" t="s">
        <v>56</v>
      </c>
      <c r="AG64" s="4" t="s">
        <v>196</v>
      </c>
      <c r="AH64" s="25">
        <v>1</v>
      </c>
      <c r="AI64" s="57"/>
      <c r="AJ64" s="57"/>
      <c r="AK64" s="57"/>
      <c r="AL64" s="57"/>
      <c r="AM64" s="54"/>
      <c r="AN64" s="57"/>
      <c r="AO64" s="48"/>
      <c r="AP64" s="45" t="s">
        <v>7</v>
      </c>
      <c r="AQ64" s="41"/>
    </row>
    <row r="65" spans="1:43" ht="30" customHeight="1" x14ac:dyDescent="0.2">
      <c r="A65" s="4" t="s">
        <v>198</v>
      </c>
      <c r="B65" s="4" t="s">
        <v>47</v>
      </c>
      <c r="C65" s="4" t="s">
        <v>48</v>
      </c>
      <c r="D65" s="4" t="s">
        <v>55</v>
      </c>
      <c r="E65" s="7">
        <v>3.87</v>
      </c>
      <c r="F65" s="6">
        <f t="shared" ref="F65:F79" si="5">E65*30</f>
        <v>116.10000000000001</v>
      </c>
      <c r="G65" s="9"/>
      <c r="H65" s="9"/>
      <c r="I65" s="9"/>
      <c r="J65" s="9"/>
      <c r="K65" s="25"/>
      <c r="L65" s="9" t="s">
        <v>7</v>
      </c>
      <c r="M65" s="25"/>
      <c r="N65" s="12">
        <v>45620</v>
      </c>
      <c r="O65" s="15" t="s">
        <v>199</v>
      </c>
      <c r="P65" s="18" t="s">
        <v>172</v>
      </c>
      <c r="Q65" s="32" t="s">
        <v>79</v>
      </c>
      <c r="R65" s="15" t="s">
        <v>49</v>
      </c>
      <c r="S65" s="20">
        <v>0</v>
      </c>
      <c r="T65" s="9"/>
      <c r="U65" s="9"/>
      <c r="V65" s="9"/>
      <c r="W65" s="9"/>
      <c r="X65" s="25"/>
      <c r="Y65" s="9"/>
      <c r="Z65" s="9"/>
      <c r="AA65" s="25"/>
      <c r="AB65" s="9"/>
      <c r="AC65" s="9"/>
      <c r="AD65" s="9"/>
      <c r="AE65" s="9"/>
      <c r="AF65" s="9"/>
      <c r="AG65" s="9"/>
      <c r="AH65" s="25"/>
      <c r="AI65" s="4" t="s">
        <v>200</v>
      </c>
      <c r="AJ65" s="4" t="s">
        <v>201</v>
      </c>
      <c r="AK65" s="4" t="s">
        <v>93</v>
      </c>
      <c r="AL65" s="4" t="s">
        <v>78</v>
      </c>
      <c r="AM65" s="12">
        <v>45614</v>
      </c>
      <c r="AN65" s="4" t="s">
        <v>53</v>
      </c>
      <c r="AO65" s="25">
        <v>2</v>
      </c>
      <c r="AP65" s="22">
        <v>20</v>
      </c>
      <c r="AQ65" s="39">
        <f t="shared" ref="AQ65:AQ76" si="6">F65+K65+M65+S65+X65+AA65+AH65+AO65+AP65</f>
        <v>138.10000000000002</v>
      </c>
    </row>
    <row r="66" spans="1:43" ht="45" customHeight="1" x14ac:dyDescent="0.2">
      <c r="A66" s="4" t="s">
        <v>202</v>
      </c>
      <c r="B66" s="4" t="s">
        <v>47</v>
      </c>
      <c r="C66" s="4" t="s">
        <v>48</v>
      </c>
      <c r="D66" s="4" t="s">
        <v>55</v>
      </c>
      <c r="E66" s="7">
        <v>3.33</v>
      </c>
      <c r="F66" s="6">
        <f t="shared" si="5"/>
        <v>99.9</v>
      </c>
      <c r="G66" s="9"/>
      <c r="H66" s="9"/>
      <c r="I66" s="9"/>
      <c r="J66" s="9"/>
      <c r="K66" s="25"/>
      <c r="L66" s="9" t="s">
        <v>7</v>
      </c>
      <c r="M66" s="25"/>
      <c r="N66" s="9"/>
      <c r="O66" s="9"/>
      <c r="P66" s="24"/>
      <c r="Q66" s="31"/>
      <c r="R66" s="9"/>
      <c r="S66" s="20"/>
      <c r="T66" s="9"/>
      <c r="U66" s="9"/>
      <c r="V66" s="9"/>
      <c r="W66" s="9"/>
      <c r="X66" s="25"/>
      <c r="Y66" s="9"/>
      <c r="Z66" s="9"/>
      <c r="AA66" s="25"/>
      <c r="AB66" s="9"/>
      <c r="AC66" s="9"/>
      <c r="AD66" s="9"/>
      <c r="AE66" s="9"/>
      <c r="AF66" s="9"/>
      <c r="AG66" s="9"/>
      <c r="AH66" s="25"/>
      <c r="AI66" s="4" t="s">
        <v>203</v>
      </c>
      <c r="AJ66" s="4" t="s">
        <v>204</v>
      </c>
      <c r="AK66" s="4" t="s">
        <v>93</v>
      </c>
      <c r="AL66" s="4" t="s">
        <v>78</v>
      </c>
      <c r="AM66" s="12">
        <v>45750</v>
      </c>
      <c r="AN66" s="4" t="s">
        <v>53</v>
      </c>
      <c r="AO66" s="25">
        <v>2</v>
      </c>
      <c r="AP66" s="22">
        <v>20</v>
      </c>
      <c r="AQ66" s="39">
        <f t="shared" si="6"/>
        <v>121.9</v>
      </c>
    </row>
    <row r="67" spans="1:43" ht="15" customHeight="1" x14ac:dyDescent="0.2">
      <c r="A67" s="4" t="s">
        <v>205</v>
      </c>
      <c r="B67" s="4" t="s">
        <v>47</v>
      </c>
      <c r="C67" s="4" t="s">
        <v>48</v>
      </c>
      <c r="D67" s="4" t="s">
        <v>55</v>
      </c>
      <c r="E67" s="10">
        <v>3.76</v>
      </c>
      <c r="F67" s="6">
        <f t="shared" si="5"/>
        <v>112.8</v>
      </c>
      <c r="G67" s="9"/>
      <c r="H67" s="9"/>
      <c r="I67" s="9"/>
      <c r="J67" s="9"/>
      <c r="K67" s="25"/>
      <c r="L67" s="4" t="s">
        <v>53</v>
      </c>
      <c r="M67" s="25">
        <v>2</v>
      </c>
      <c r="N67" s="9"/>
      <c r="O67" s="9"/>
      <c r="P67" s="9"/>
      <c r="Q67" s="31"/>
      <c r="R67" s="9"/>
      <c r="S67" s="20"/>
      <c r="T67" s="9"/>
      <c r="U67" s="9"/>
      <c r="V67" s="9"/>
      <c r="W67" s="9"/>
      <c r="X67" s="25"/>
      <c r="Y67" s="9"/>
      <c r="Z67" s="9"/>
      <c r="AA67" s="25"/>
      <c r="AB67" s="9"/>
      <c r="AC67" s="9"/>
      <c r="AD67" s="9"/>
      <c r="AE67" s="9"/>
      <c r="AF67" s="9"/>
      <c r="AG67" s="9"/>
      <c r="AH67" s="25"/>
      <c r="AI67" s="9"/>
      <c r="AJ67" s="9"/>
      <c r="AK67" s="9"/>
      <c r="AL67" s="9"/>
      <c r="AM67" s="9"/>
      <c r="AN67" s="9"/>
      <c r="AO67" s="26"/>
      <c r="AP67" s="22">
        <v>20</v>
      </c>
      <c r="AQ67" s="39">
        <f t="shared" si="6"/>
        <v>134.80000000000001</v>
      </c>
    </row>
    <row r="68" spans="1:43" ht="15" customHeight="1" x14ac:dyDescent="0.2">
      <c r="A68" s="4" t="s">
        <v>206</v>
      </c>
      <c r="B68" s="4" t="s">
        <v>47</v>
      </c>
      <c r="C68" s="4" t="s">
        <v>48</v>
      </c>
      <c r="D68" s="4" t="s">
        <v>55</v>
      </c>
      <c r="E68" s="7">
        <v>3.81</v>
      </c>
      <c r="F68" s="6">
        <f t="shared" si="5"/>
        <v>114.3</v>
      </c>
      <c r="G68" s="9"/>
      <c r="H68" s="9"/>
      <c r="I68" s="9"/>
      <c r="J68" s="9"/>
      <c r="K68" s="25"/>
      <c r="L68" s="9" t="s">
        <v>7</v>
      </c>
      <c r="M68" s="25"/>
      <c r="N68" s="9"/>
      <c r="O68" s="9"/>
      <c r="P68" s="9"/>
      <c r="Q68" s="31"/>
      <c r="R68" s="9"/>
      <c r="S68" s="20"/>
      <c r="T68" s="9"/>
      <c r="U68" s="9"/>
      <c r="V68" s="9"/>
      <c r="W68" s="9"/>
      <c r="X68" s="25"/>
      <c r="Y68" s="9"/>
      <c r="Z68" s="9"/>
      <c r="AA68" s="25"/>
      <c r="AB68" s="9"/>
      <c r="AC68" s="9"/>
      <c r="AD68" s="9"/>
      <c r="AE68" s="9"/>
      <c r="AF68" s="9"/>
      <c r="AG68" s="9"/>
      <c r="AH68" s="25"/>
      <c r="AI68" s="9"/>
      <c r="AJ68" s="9"/>
      <c r="AK68" s="9"/>
      <c r="AL68" s="9"/>
      <c r="AM68" s="9"/>
      <c r="AN68" s="9"/>
      <c r="AO68" s="26"/>
      <c r="AP68" s="22">
        <v>20</v>
      </c>
      <c r="AQ68" s="39">
        <f t="shared" si="6"/>
        <v>134.30000000000001</v>
      </c>
    </row>
    <row r="69" spans="1:43" ht="15" customHeight="1" x14ac:dyDescent="0.2">
      <c r="A69" s="4" t="s">
        <v>207</v>
      </c>
      <c r="B69" s="4" t="s">
        <v>47</v>
      </c>
      <c r="C69" s="4" t="s">
        <v>48</v>
      </c>
      <c r="D69" s="4" t="s">
        <v>55</v>
      </c>
      <c r="E69" s="7">
        <v>3.78</v>
      </c>
      <c r="F69" s="6">
        <f t="shared" si="5"/>
        <v>113.39999999999999</v>
      </c>
      <c r="G69" s="9"/>
      <c r="H69" s="9"/>
      <c r="I69" s="9"/>
      <c r="J69" s="9"/>
      <c r="K69" s="25"/>
      <c r="L69" s="9" t="s">
        <v>7</v>
      </c>
      <c r="M69" s="25"/>
      <c r="N69" s="9"/>
      <c r="O69" s="9"/>
      <c r="P69" s="9"/>
      <c r="Q69" s="31"/>
      <c r="R69" s="9"/>
      <c r="S69" s="20"/>
      <c r="T69" s="9"/>
      <c r="U69" s="9"/>
      <c r="V69" s="9"/>
      <c r="W69" s="9"/>
      <c r="X69" s="25"/>
      <c r="Y69" s="9"/>
      <c r="Z69" s="9"/>
      <c r="AA69" s="25"/>
      <c r="AB69" s="9"/>
      <c r="AC69" s="9"/>
      <c r="AD69" s="9"/>
      <c r="AE69" s="9"/>
      <c r="AF69" s="9"/>
      <c r="AG69" s="9"/>
      <c r="AH69" s="25"/>
      <c r="AI69" s="9"/>
      <c r="AJ69" s="9"/>
      <c r="AK69" s="9"/>
      <c r="AL69" s="9"/>
      <c r="AM69" s="9"/>
      <c r="AN69" s="9"/>
      <c r="AO69" s="26"/>
      <c r="AP69" s="22">
        <v>20</v>
      </c>
      <c r="AQ69" s="39">
        <f t="shared" si="6"/>
        <v>133.39999999999998</v>
      </c>
    </row>
    <row r="70" spans="1:43" ht="15" customHeight="1" x14ac:dyDescent="0.2">
      <c r="A70" s="4" t="s">
        <v>208</v>
      </c>
      <c r="B70" s="4" t="s">
        <v>47</v>
      </c>
      <c r="C70" s="4" t="s">
        <v>48</v>
      </c>
      <c r="D70" s="4" t="s">
        <v>55</v>
      </c>
      <c r="E70" s="7">
        <v>3.78</v>
      </c>
      <c r="F70" s="6">
        <f t="shared" si="5"/>
        <v>113.39999999999999</v>
      </c>
      <c r="G70" s="9"/>
      <c r="H70" s="9"/>
      <c r="I70" s="9"/>
      <c r="J70" s="9"/>
      <c r="K70" s="25"/>
      <c r="L70" s="9" t="s">
        <v>7</v>
      </c>
      <c r="M70" s="25"/>
      <c r="N70" s="9"/>
      <c r="O70" s="9"/>
      <c r="P70" s="9"/>
      <c r="Q70" s="31"/>
      <c r="R70" s="9"/>
      <c r="S70" s="20"/>
      <c r="T70" s="9"/>
      <c r="U70" s="9"/>
      <c r="V70" s="9"/>
      <c r="W70" s="9"/>
      <c r="X70" s="25"/>
      <c r="Y70" s="9"/>
      <c r="Z70" s="9"/>
      <c r="AA70" s="25"/>
      <c r="AB70" s="9"/>
      <c r="AC70" s="9"/>
      <c r="AD70" s="9"/>
      <c r="AE70" s="9"/>
      <c r="AF70" s="9"/>
      <c r="AG70" s="9"/>
      <c r="AH70" s="25"/>
      <c r="AI70" s="9"/>
      <c r="AJ70" s="9"/>
      <c r="AK70" s="9"/>
      <c r="AL70" s="9"/>
      <c r="AM70" s="9"/>
      <c r="AN70" s="9"/>
      <c r="AO70" s="26"/>
      <c r="AP70" s="22">
        <v>20</v>
      </c>
      <c r="AQ70" s="39">
        <f t="shared" si="6"/>
        <v>133.39999999999998</v>
      </c>
    </row>
    <row r="71" spans="1:43" ht="15" customHeight="1" x14ac:dyDescent="0.2">
      <c r="A71" s="4" t="s">
        <v>209</v>
      </c>
      <c r="B71" s="4" t="s">
        <v>47</v>
      </c>
      <c r="C71" s="4" t="s">
        <v>48</v>
      </c>
      <c r="D71" s="4" t="s">
        <v>55</v>
      </c>
      <c r="E71" s="7">
        <v>3.9</v>
      </c>
      <c r="F71" s="6">
        <f t="shared" si="5"/>
        <v>117</v>
      </c>
      <c r="G71" s="9"/>
      <c r="H71" s="9"/>
      <c r="I71" s="9"/>
      <c r="J71" s="9"/>
      <c r="K71" s="25"/>
      <c r="L71" s="9" t="s">
        <v>7</v>
      </c>
      <c r="M71" s="25"/>
      <c r="N71" s="9"/>
      <c r="O71" s="9"/>
      <c r="P71" s="9"/>
      <c r="Q71" s="31"/>
      <c r="R71" s="9"/>
      <c r="S71" s="20"/>
      <c r="T71" s="9"/>
      <c r="U71" s="9"/>
      <c r="V71" s="9"/>
      <c r="W71" s="9"/>
      <c r="X71" s="25"/>
      <c r="Y71" s="9"/>
      <c r="Z71" s="9"/>
      <c r="AA71" s="25"/>
      <c r="AB71" s="9"/>
      <c r="AC71" s="9"/>
      <c r="AD71" s="9"/>
      <c r="AE71" s="9"/>
      <c r="AF71" s="9"/>
      <c r="AG71" s="9"/>
      <c r="AH71" s="25"/>
      <c r="AI71" s="9"/>
      <c r="AJ71" s="9"/>
      <c r="AK71" s="9"/>
      <c r="AL71" s="9"/>
      <c r="AM71" s="9"/>
      <c r="AN71" s="9"/>
      <c r="AO71" s="26"/>
      <c r="AP71" s="22">
        <v>20</v>
      </c>
      <c r="AQ71" s="39">
        <f t="shared" si="6"/>
        <v>137</v>
      </c>
    </row>
    <row r="72" spans="1:43" ht="45" customHeight="1" x14ac:dyDescent="0.2">
      <c r="A72" s="4" t="s">
        <v>210</v>
      </c>
      <c r="B72" s="4" t="s">
        <v>47</v>
      </c>
      <c r="C72" s="4" t="s">
        <v>48</v>
      </c>
      <c r="D72" s="4" t="s">
        <v>55</v>
      </c>
      <c r="E72" s="7">
        <v>3.52</v>
      </c>
      <c r="F72" s="6">
        <f t="shared" si="5"/>
        <v>105.6</v>
      </c>
      <c r="G72" s="9"/>
      <c r="H72" s="9"/>
      <c r="I72" s="9"/>
      <c r="J72" s="9"/>
      <c r="K72" s="25"/>
      <c r="L72" s="9" t="s">
        <v>7</v>
      </c>
      <c r="M72" s="25"/>
      <c r="N72" s="9"/>
      <c r="O72" s="9"/>
      <c r="P72" s="9"/>
      <c r="Q72" s="31"/>
      <c r="R72" s="9"/>
      <c r="S72" s="20"/>
      <c r="T72" s="9"/>
      <c r="U72" s="9"/>
      <c r="V72" s="9"/>
      <c r="W72" s="9"/>
      <c r="X72" s="25"/>
      <c r="Y72" s="9"/>
      <c r="Z72" s="9"/>
      <c r="AA72" s="25"/>
      <c r="AB72" s="9"/>
      <c r="AC72" s="9"/>
      <c r="AD72" s="9"/>
      <c r="AE72" s="9"/>
      <c r="AF72" s="9"/>
      <c r="AG72" s="9"/>
      <c r="AH72" s="25"/>
      <c r="AI72" s="4" t="s">
        <v>267</v>
      </c>
      <c r="AJ72" s="4" t="s">
        <v>211</v>
      </c>
      <c r="AK72" s="4" t="s">
        <v>93</v>
      </c>
      <c r="AL72" s="4" t="s">
        <v>78</v>
      </c>
      <c r="AM72" s="12">
        <v>45834</v>
      </c>
      <c r="AN72" s="4" t="s">
        <v>53</v>
      </c>
      <c r="AO72" s="25">
        <v>2</v>
      </c>
      <c r="AP72" s="22">
        <v>20</v>
      </c>
      <c r="AQ72" s="39">
        <f t="shared" si="6"/>
        <v>127.6</v>
      </c>
    </row>
    <row r="73" spans="1:43" ht="15" customHeight="1" x14ac:dyDescent="0.2">
      <c r="A73" s="4" t="s">
        <v>212</v>
      </c>
      <c r="B73" s="4" t="s">
        <v>47</v>
      </c>
      <c r="C73" s="4" t="s">
        <v>48</v>
      </c>
      <c r="D73" s="4" t="s">
        <v>55</v>
      </c>
      <c r="E73" s="7">
        <v>3.88</v>
      </c>
      <c r="F73" s="6">
        <f t="shared" si="5"/>
        <v>116.39999999999999</v>
      </c>
      <c r="G73" s="23"/>
      <c r="H73" s="9"/>
      <c r="I73" s="9"/>
      <c r="J73" s="9"/>
      <c r="K73" s="25"/>
      <c r="L73" s="9" t="s">
        <v>7</v>
      </c>
      <c r="M73" s="25"/>
      <c r="N73" s="9"/>
      <c r="O73" s="9"/>
      <c r="P73" s="9"/>
      <c r="Q73" s="31"/>
      <c r="R73" s="9"/>
      <c r="S73" s="20"/>
      <c r="T73" s="9"/>
      <c r="U73" s="9"/>
      <c r="V73" s="9"/>
      <c r="W73" s="9"/>
      <c r="X73" s="25"/>
      <c r="Y73" s="9"/>
      <c r="Z73" s="9"/>
      <c r="AA73" s="25"/>
      <c r="AB73" s="9"/>
      <c r="AC73" s="9"/>
      <c r="AD73" s="9"/>
      <c r="AE73" s="9"/>
      <c r="AF73" s="9"/>
      <c r="AG73" s="9"/>
      <c r="AH73" s="25"/>
      <c r="AI73" s="9"/>
      <c r="AJ73" s="9"/>
      <c r="AK73" s="9"/>
      <c r="AL73" s="9"/>
      <c r="AM73" s="9"/>
      <c r="AN73" s="9"/>
      <c r="AO73" s="25"/>
      <c r="AP73" s="22">
        <v>20</v>
      </c>
      <c r="AQ73" s="39">
        <f t="shared" si="6"/>
        <v>136.39999999999998</v>
      </c>
    </row>
    <row r="74" spans="1:43" ht="15" customHeight="1" x14ac:dyDescent="0.2">
      <c r="A74" s="4" t="s">
        <v>213</v>
      </c>
      <c r="B74" s="4" t="s">
        <v>47</v>
      </c>
      <c r="C74" s="4" t="s">
        <v>48</v>
      </c>
      <c r="D74" s="4" t="s">
        <v>49</v>
      </c>
      <c r="E74" s="7">
        <v>3.54</v>
      </c>
      <c r="F74" s="6">
        <f t="shared" si="5"/>
        <v>106.2</v>
      </c>
      <c r="G74" s="9"/>
      <c r="H74" s="9"/>
      <c r="I74" s="9"/>
      <c r="J74" s="9"/>
      <c r="K74" s="25"/>
      <c r="L74" s="4" t="s">
        <v>53</v>
      </c>
      <c r="M74" s="25">
        <v>2</v>
      </c>
      <c r="N74" s="9"/>
      <c r="O74" s="9"/>
      <c r="P74" s="9"/>
      <c r="Q74" s="31"/>
      <c r="R74" s="9"/>
      <c r="S74" s="20"/>
      <c r="T74" s="9"/>
      <c r="U74" s="9"/>
      <c r="V74" s="9"/>
      <c r="W74" s="9"/>
      <c r="X74" s="25"/>
      <c r="Y74" s="9"/>
      <c r="Z74" s="9"/>
      <c r="AA74" s="25"/>
      <c r="AB74" s="9"/>
      <c r="AC74" s="9"/>
      <c r="AD74" s="9"/>
      <c r="AE74" s="9"/>
      <c r="AF74" s="9"/>
      <c r="AG74" s="9"/>
      <c r="AH74" s="25"/>
      <c r="AI74" s="9"/>
      <c r="AJ74" s="9"/>
      <c r="AK74" s="9"/>
      <c r="AL74" s="9"/>
      <c r="AM74" s="9"/>
      <c r="AN74" s="9"/>
      <c r="AO74" s="25"/>
      <c r="AP74" s="22">
        <v>20</v>
      </c>
      <c r="AQ74" s="39">
        <f t="shared" si="6"/>
        <v>128.19999999999999</v>
      </c>
    </row>
    <row r="75" spans="1:43" ht="30" customHeight="1" x14ac:dyDescent="0.2">
      <c r="A75" s="4" t="s">
        <v>214</v>
      </c>
      <c r="B75" s="4" t="s">
        <v>47</v>
      </c>
      <c r="C75" s="4" t="s">
        <v>48</v>
      </c>
      <c r="D75" s="4" t="s">
        <v>55</v>
      </c>
      <c r="E75" s="7">
        <v>3.88</v>
      </c>
      <c r="F75" s="6">
        <f t="shared" si="5"/>
        <v>116.39999999999999</v>
      </c>
      <c r="G75" s="9"/>
      <c r="H75" s="9"/>
      <c r="I75" s="9"/>
      <c r="J75" s="9"/>
      <c r="K75" s="25"/>
      <c r="L75" s="9" t="s">
        <v>7</v>
      </c>
      <c r="M75" s="25"/>
      <c r="N75" s="9"/>
      <c r="O75" s="9"/>
      <c r="P75" s="9"/>
      <c r="Q75" s="31"/>
      <c r="R75" s="9"/>
      <c r="S75" s="20"/>
      <c r="T75" s="9"/>
      <c r="U75" s="9"/>
      <c r="V75" s="9"/>
      <c r="W75" s="9"/>
      <c r="X75" s="25"/>
      <c r="Y75" s="9"/>
      <c r="Z75" s="9"/>
      <c r="AA75" s="25"/>
      <c r="AB75" s="9"/>
      <c r="AC75" s="9"/>
      <c r="AD75" s="9"/>
      <c r="AE75" s="9"/>
      <c r="AF75" s="9"/>
      <c r="AG75" s="9"/>
      <c r="AH75" s="25"/>
      <c r="AI75" s="21" t="s">
        <v>215</v>
      </c>
      <c r="AJ75" s="37" t="s">
        <v>268</v>
      </c>
      <c r="AK75" s="4" t="s">
        <v>93</v>
      </c>
      <c r="AL75" s="4" t="s">
        <v>78</v>
      </c>
      <c r="AM75" s="12">
        <v>45777</v>
      </c>
      <c r="AN75" s="4" t="s">
        <v>53</v>
      </c>
      <c r="AO75" s="25">
        <v>2</v>
      </c>
      <c r="AP75" s="22">
        <v>20</v>
      </c>
      <c r="AQ75" s="39">
        <f t="shared" si="6"/>
        <v>138.39999999999998</v>
      </c>
    </row>
    <row r="76" spans="1:43" ht="15" customHeight="1" x14ac:dyDescent="0.2">
      <c r="A76" s="4" t="s">
        <v>216</v>
      </c>
      <c r="B76" s="4" t="s">
        <v>47</v>
      </c>
      <c r="C76" s="4" t="s">
        <v>48</v>
      </c>
      <c r="D76" s="4" t="s">
        <v>55</v>
      </c>
      <c r="E76" s="7">
        <v>3.83</v>
      </c>
      <c r="F76" s="6">
        <f t="shared" si="5"/>
        <v>114.9</v>
      </c>
      <c r="G76" s="9"/>
      <c r="H76" s="9"/>
      <c r="I76" s="9"/>
      <c r="J76" s="9"/>
      <c r="K76" s="25"/>
      <c r="L76" s="9" t="s">
        <v>7</v>
      </c>
      <c r="M76" s="25"/>
      <c r="N76" s="9"/>
      <c r="O76" s="9"/>
      <c r="P76" s="9"/>
      <c r="Q76" s="31"/>
      <c r="R76" s="9"/>
      <c r="S76" s="20"/>
      <c r="T76" s="9"/>
      <c r="U76" s="9"/>
      <c r="V76" s="9"/>
      <c r="W76" s="9"/>
      <c r="X76" s="25"/>
      <c r="Y76" s="12">
        <v>45653</v>
      </c>
      <c r="Z76" s="4" t="s">
        <v>217</v>
      </c>
      <c r="AA76" s="25">
        <v>0</v>
      </c>
      <c r="AB76" s="9"/>
      <c r="AC76" s="9"/>
      <c r="AD76" s="9"/>
      <c r="AE76" s="9"/>
      <c r="AF76" s="9"/>
      <c r="AG76" s="9"/>
      <c r="AH76" s="25"/>
      <c r="AI76" s="9"/>
      <c r="AJ76" s="9"/>
      <c r="AK76" s="9"/>
      <c r="AL76" s="9"/>
      <c r="AM76" s="9"/>
      <c r="AN76" s="9"/>
      <c r="AO76" s="26"/>
      <c r="AP76" s="22">
        <v>20</v>
      </c>
      <c r="AQ76" s="39">
        <f t="shared" si="6"/>
        <v>134.9</v>
      </c>
    </row>
    <row r="77" spans="1:43" ht="15" customHeight="1" x14ac:dyDescent="0.2">
      <c r="A77" s="4" t="s">
        <v>218</v>
      </c>
      <c r="B77" s="4" t="s">
        <v>47</v>
      </c>
      <c r="C77" s="4" t="s">
        <v>48</v>
      </c>
      <c r="D77" s="4" t="s">
        <v>55</v>
      </c>
      <c r="E77" s="7">
        <v>3.45</v>
      </c>
      <c r="F77" s="6">
        <f t="shared" si="5"/>
        <v>103.5</v>
      </c>
      <c r="G77" s="9"/>
      <c r="H77" s="9"/>
      <c r="I77" s="9"/>
      <c r="J77" s="9"/>
      <c r="K77" s="25"/>
      <c r="L77" s="4" t="s">
        <v>56</v>
      </c>
      <c r="M77" s="25">
        <v>4</v>
      </c>
      <c r="N77" s="9"/>
      <c r="O77" s="9"/>
      <c r="P77" s="9"/>
      <c r="Q77" s="31"/>
      <c r="R77" s="9"/>
      <c r="S77" s="20"/>
      <c r="T77" s="9"/>
      <c r="U77" s="9"/>
      <c r="V77" s="9"/>
      <c r="W77" s="9"/>
      <c r="X77" s="25"/>
      <c r="Y77" s="9"/>
      <c r="Z77" s="9"/>
      <c r="AA77" s="25"/>
      <c r="AB77" s="9"/>
      <c r="AC77" s="9"/>
      <c r="AD77" s="9"/>
      <c r="AE77" s="9"/>
      <c r="AF77" s="9"/>
      <c r="AG77" s="9"/>
      <c r="AH77" s="25"/>
      <c r="AI77" s="9"/>
      <c r="AJ77" s="9"/>
      <c r="AK77" s="9"/>
      <c r="AL77" s="9"/>
      <c r="AM77" s="9"/>
      <c r="AN77" s="9"/>
      <c r="AO77" s="26"/>
      <c r="AP77" s="13" t="s">
        <v>7</v>
      </c>
      <c r="AQ77" s="39"/>
    </row>
    <row r="78" spans="1:43" ht="15" customHeight="1" x14ac:dyDescent="0.2">
      <c r="A78" s="4" t="s">
        <v>219</v>
      </c>
      <c r="B78" s="4" t="s">
        <v>47</v>
      </c>
      <c r="C78" s="4" t="s">
        <v>48</v>
      </c>
      <c r="D78" s="4" t="s">
        <v>55</v>
      </c>
      <c r="E78" s="7">
        <v>3.22</v>
      </c>
      <c r="F78" s="6">
        <f t="shared" si="5"/>
        <v>96.600000000000009</v>
      </c>
      <c r="G78" s="9"/>
      <c r="H78" s="9"/>
      <c r="I78" s="9"/>
      <c r="J78" s="9"/>
      <c r="K78" s="25"/>
      <c r="L78" s="9" t="s">
        <v>7</v>
      </c>
      <c r="M78" s="25"/>
      <c r="N78" s="9"/>
      <c r="O78" s="9"/>
      <c r="P78" s="9"/>
      <c r="Q78" s="31"/>
      <c r="R78" s="9"/>
      <c r="S78" s="20"/>
      <c r="T78" s="9"/>
      <c r="U78" s="9"/>
      <c r="V78" s="9"/>
      <c r="W78" s="9"/>
      <c r="X78" s="25"/>
      <c r="Y78" s="9"/>
      <c r="Z78" s="9"/>
      <c r="AA78" s="25"/>
      <c r="AB78" s="9"/>
      <c r="AC78" s="9"/>
      <c r="AD78" s="9"/>
      <c r="AE78" s="9"/>
      <c r="AF78" s="9"/>
      <c r="AG78" s="9"/>
      <c r="AH78" s="25"/>
      <c r="AI78" s="9"/>
      <c r="AJ78" s="9"/>
      <c r="AK78" s="9"/>
      <c r="AL78" s="9"/>
      <c r="AM78" s="9"/>
      <c r="AN78" s="9"/>
      <c r="AO78" s="26"/>
      <c r="AP78" s="22">
        <v>19</v>
      </c>
      <c r="AQ78" s="39">
        <f>F78+K78+M78+S78+X78+AA78+AH78+AO78+AP78</f>
        <v>115.60000000000001</v>
      </c>
    </row>
    <row r="79" spans="1:43" ht="15" customHeight="1" x14ac:dyDescent="0.2">
      <c r="A79" s="96" t="s">
        <v>220</v>
      </c>
      <c r="B79" s="96" t="s">
        <v>47</v>
      </c>
      <c r="C79" s="96" t="s">
        <v>48</v>
      </c>
      <c r="D79" s="96" t="s">
        <v>49</v>
      </c>
      <c r="E79" s="100">
        <v>3.69</v>
      </c>
      <c r="F79" s="105">
        <f t="shared" si="5"/>
        <v>110.7</v>
      </c>
      <c r="G79" s="50"/>
      <c r="H79" s="50"/>
      <c r="I79" s="50"/>
      <c r="J79" s="50"/>
      <c r="K79" s="48"/>
      <c r="L79" s="96" t="s">
        <v>56</v>
      </c>
      <c r="M79" s="48">
        <v>4</v>
      </c>
      <c r="N79" s="12">
        <v>45879</v>
      </c>
      <c r="O79" s="4" t="s">
        <v>80</v>
      </c>
      <c r="P79" s="4" t="s">
        <v>81</v>
      </c>
      <c r="Q79" s="33" t="s">
        <v>71</v>
      </c>
      <c r="R79" s="4" t="s">
        <v>55</v>
      </c>
      <c r="S79" s="29">
        <v>5</v>
      </c>
      <c r="T79" s="50"/>
      <c r="U79" s="50"/>
      <c r="V79" s="50"/>
      <c r="W79" s="50"/>
      <c r="X79" s="48"/>
      <c r="Y79" s="50"/>
      <c r="Z79" s="50"/>
      <c r="AA79" s="48"/>
      <c r="AB79" s="4" t="s">
        <v>221</v>
      </c>
      <c r="AC79" s="4" t="s">
        <v>222</v>
      </c>
      <c r="AD79" s="12">
        <v>45877</v>
      </c>
      <c r="AE79" s="4" t="s">
        <v>74</v>
      </c>
      <c r="AF79" s="4" t="s">
        <v>53</v>
      </c>
      <c r="AG79" s="4" t="s">
        <v>75</v>
      </c>
      <c r="AH79" s="25">
        <v>1</v>
      </c>
      <c r="AI79" s="55"/>
      <c r="AJ79" s="55"/>
      <c r="AK79" s="55"/>
      <c r="AL79" s="55"/>
      <c r="AM79" s="53"/>
      <c r="AN79" s="55"/>
      <c r="AO79" s="49"/>
      <c r="AP79" s="44">
        <v>20</v>
      </c>
      <c r="AQ79" s="41">
        <f>F79+K79+M79+S79+S80+X79+AA79+AH79+AH80+AH81+AO79+AP79</f>
        <v>143.69999999999999</v>
      </c>
    </row>
    <row r="80" spans="1:43" ht="15" customHeight="1" x14ac:dyDescent="0.2">
      <c r="A80" s="97" t="s">
        <v>7</v>
      </c>
      <c r="B80" s="97" t="s">
        <v>7</v>
      </c>
      <c r="C80" s="97" t="s">
        <v>7</v>
      </c>
      <c r="D80" s="97" t="s">
        <v>7</v>
      </c>
      <c r="E80" s="102"/>
      <c r="F80" s="106"/>
      <c r="G80" s="51"/>
      <c r="H80" s="51"/>
      <c r="I80" s="51"/>
      <c r="J80" s="51"/>
      <c r="K80" s="48"/>
      <c r="L80" s="97" t="s">
        <v>7</v>
      </c>
      <c r="M80" s="48"/>
      <c r="N80" s="53">
        <v>45882</v>
      </c>
      <c r="O80" s="55" t="s">
        <v>223</v>
      </c>
      <c r="P80" s="55" t="s">
        <v>86</v>
      </c>
      <c r="Q80" s="58" t="s">
        <v>79</v>
      </c>
      <c r="R80" s="55" t="s">
        <v>49</v>
      </c>
      <c r="S80" s="80">
        <v>1</v>
      </c>
      <c r="T80" s="51"/>
      <c r="U80" s="51"/>
      <c r="V80" s="51"/>
      <c r="W80" s="51"/>
      <c r="X80" s="48"/>
      <c r="Y80" s="51"/>
      <c r="Z80" s="51"/>
      <c r="AA80" s="48"/>
      <c r="AB80" s="4" t="s">
        <v>224</v>
      </c>
      <c r="AC80" s="4" t="s">
        <v>225</v>
      </c>
      <c r="AD80" s="12">
        <v>45877</v>
      </c>
      <c r="AE80" s="4" t="s">
        <v>74</v>
      </c>
      <c r="AF80" s="4" t="s">
        <v>53</v>
      </c>
      <c r="AG80" s="4" t="s">
        <v>75</v>
      </c>
      <c r="AH80" s="25">
        <v>1</v>
      </c>
      <c r="AI80" s="56"/>
      <c r="AJ80" s="56"/>
      <c r="AK80" s="56"/>
      <c r="AL80" s="56"/>
      <c r="AM80" s="63"/>
      <c r="AN80" s="56"/>
      <c r="AO80" s="49"/>
      <c r="AP80" s="45" t="s">
        <v>7</v>
      </c>
      <c r="AQ80" s="41"/>
    </row>
    <row r="81" spans="1:43" ht="15" customHeight="1" x14ac:dyDescent="0.2">
      <c r="A81" s="97" t="s">
        <v>7</v>
      </c>
      <c r="B81" s="97" t="s">
        <v>7</v>
      </c>
      <c r="C81" s="97" t="s">
        <v>7</v>
      </c>
      <c r="D81" s="97" t="s">
        <v>7</v>
      </c>
      <c r="E81" s="102"/>
      <c r="F81" s="107"/>
      <c r="G81" s="52"/>
      <c r="H81" s="52"/>
      <c r="I81" s="52"/>
      <c r="J81" s="52"/>
      <c r="K81" s="48"/>
      <c r="L81" s="97" t="s">
        <v>7</v>
      </c>
      <c r="M81" s="48"/>
      <c r="N81" s="54"/>
      <c r="O81" s="57"/>
      <c r="P81" s="57"/>
      <c r="Q81" s="60"/>
      <c r="R81" s="57"/>
      <c r="S81" s="81"/>
      <c r="T81" s="52"/>
      <c r="U81" s="52"/>
      <c r="V81" s="52"/>
      <c r="W81" s="52"/>
      <c r="X81" s="48"/>
      <c r="Y81" s="52"/>
      <c r="Z81" s="52"/>
      <c r="AA81" s="48"/>
      <c r="AB81" s="4" t="s">
        <v>226</v>
      </c>
      <c r="AC81" s="4" t="s">
        <v>227</v>
      </c>
      <c r="AD81" s="12">
        <v>45877</v>
      </c>
      <c r="AE81" s="4" t="s">
        <v>74</v>
      </c>
      <c r="AF81" s="4" t="s">
        <v>53</v>
      </c>
      <c r="AG81" s="4" t="s">
        <v>75</v>
      </c>
      <c r="AH81" s="25">
        <v>1</v>
      </c>
      <c r="AI81" s="57"/>
      <c r="AJ81" s="57"/>
      <c r="AK81" s="57"/>
      <c r="AL81" s="57"/>
      <c r="AM81" s="54"/>
      <c r="AN81" s="57"/>
      <c r="AO81" s="49"/>
      <c r="AP81" s="45" t="s">
        <v>7</v>
      </c>
      <c r="AQ81" s="41"/>
    </row>
    <row r="82" spans="1:43" ht="15" customHeight="1" x14ac:dyDescent="0.2">
      <c r="A82" s="4" t="s">
        <v>228</v>
      </c>
      <c r="B82" s="4" t="s">
        <v>47</v>
      </c>
      <c r="C82" s="4" t="s">
        <v>48</v>
      </c>
      <c r="D82" s="4" t="s">
        <v>55</v>
      </c>
      <c r="E82" s="7">
        <v>3.55</v>
      </c>
      <c r="F82" s="6">
        <f>E82*30</f>
        <v>106.5</v>
      </c>
      <c r="G82" s="9"/>
      <c r="H82" s="9"/>
      <c r="I82" s="9"/>
      <c r="J82" s="9"/>
      <c r="K82" s="25"/>
      <c r="L82" s="9" t="s">
        <v>7</v>
      </c>
      <c r="M82" s="25"/>
      <c r="N82" s="9"/>
      <c r="O82" s="9"/>
      <c r="P82" s="9"/>
      <c r="Q82" s="31"/>
      <c r="R82" s="9"/>
      <c r="S82" s="20"/>
      <c r="T82" s="9"/>
      <c r="U82" s="9"/>
      <c r="V82" s="9"/>
      <c r="W82" s="9"/>
      <c r="X82" s="25"/>
      <c r="Y82" s="9"/>
      <c r="Z82" s="9"/>
      <c r="AA82" s="25"/>
      <c r="AB82" s="9"/>
      <c r="AC82" s="9"/>
      <c r="AD82" s="9"/>
      <c r="AE82" s="9"/>
      <c r="AF82" s="9"/>
      <c r="AG82" s="9"/>
      <c r="AH82" s="25"/>
      <c r="AI82" s="9"/>
      <c r="AJ82" s="9"/>
      <c r="AK82" s="9"/>
      <c r="AL82" s="9"/>
      <c r="AM82" s="9"/>
      <c r="AN82" s="9"/>
      <c r="AO82" s="26"/>
      <c r="AP82" s="22">
        <v>20</v>
      </c>
      <c r="AQ82" s="39">
        <f>F82+K82+M82+S82+X82+AA82+AH82+AO82+AP82</f>
        <v>126.5</v>
      </c>
    </row>
    <row r="83" spans="1:43" ht="30" customHeight="1" x14ac:dyDescent="0.2">
      <c r="A83" s="4" t="s">
        <v>229</v>
      </c>
      <c r="B83" s="4" t="s">
        <v>47</v>
      </c>
      <c r="C83" s="4" t="s">
        <v>48</v>
      </c>
      <c r="D83" s="4" t="s">
        <v>55</v>
      </c>
      <c r="E83" s="7">
        <v>3.55</v>
      </c>
      <c r="F83" s="6">
        <f>E83*30</f>
        <v>106.5</v>
      </c>
      <c r="G83" s="9"/>
      <c r="H83" s="9"/>
      <c r="I83" s="9"/>
      <c r="J83" s="9"/>
      <c r="K83" s="25"/>
      <c r="L83" s="9" t="s">
        <v>7</v>
      </c>
      <c r="M83" s="25"/>
      <c r="N83" s="9"/>
      <c r="O83" s="9"/>
      <c r="P83" s="9"/>
      <c r="Q83" s="31"/>
      <c r="R83" s="9"/>
      <c r="S83" s="20"/>
      <c r="T83" s="9"/>
      <c r="U83" s="9"/>
      <c r="V83" s="9"/>
      <c r="W83" s="9"/>
      <c r="X83" s="25"/>
      <c r="Y83" s="9"/>
      <c r="Z83" s="9"/>
      <c r="AA83" s="25"/>
      <c r="AB83" s="9"/>
      <c r="AC83" s="9"/>
      <c r="AD83" s="9"/>
      <c r="AE83" s="9"/>
      <c r="AF83" s="9"/>
      <c r="AG83" s="9"/>
      <c r="AH83" s="25"/>
      <c r="AI83" s="4" t="s">
        <v>230</v>
      </c>
      <c r="AJ83" s="4" t="s">
        <v>231</v>
      </c>
      <c r="AK83" s="4" t="s">
        <v>93</v>
      </c>
      <c r="AL83" s="4" t="s">
        <v>52</v>
      </c>
      <c r="AM83" s="12">
        <v>45878</v>
      </c>
      <c r="AN83" s="4" t="s">
        <v>53</v>
      </c>
      <c r="AO83" s="25">
        <v>2</v>
      </c>
      <c r="AP83" s="40">
        <v>0</v>
      </c>
      <c r="AQ83" s="39">
        <f>F83+K83+M83+S83+X83+AA83+AH83+AO83+AP83</f>
        <v>108.5</v>
      </c>
    </row>
    <row r="84" spans="1:43" ht="15" customHeight="1" x14ac:dyDescent="0.2">
      <c r="A84" s="4" t="s">
        <v>232</v>
      </c>
      <c r="B84" s="4" t="s">
        <v>47</v>
      </c>
      <c r="C84" s="4" t="s">
        <v>48</v>
      </c>
      <c r="D84" s="4" t="s">
        <v>55</v>
      </c>
      <c r="E84" s="7">
        <v>3.49</v>
      </c>
      <c r="F84" s="6">
        <f>E84*30</f>
        <v>104.7</v>
      </c>
      <c r="G84" s="9"/>
      <c r="H84" s="9"/>
      <c r="I84" s="9"/>
      <c r="J84" s="9"/>
      <c r="K84" s="25"/>
      <c r="L84" s="9" t="s">
        <v>7</v>
      </c>
      <c r="M84" s="25"/>
      <c r="N84" s="9"/>
      <c r="O84" s="9"/>
      <c r="P84" s="9"/>
      <c r="Q84" s="31"/>
      <c r="R84" s="9"/>
      <c r="S84" s="20"/>
      <c r="T84" s="9"/>
      <c r="U84" s="9"/>
      <c r="V84" s="9"/>
      <c r="W84" s="9"/>
      <c r="X84" s="25"/>
      <c r="Y84" s="9"/>
      <c r="Z84" s="9"/>
      <c r="AA84" s="25"/>
      <c r="AB84" s="9"/>
      <c r="AC84" s="9"/>
      <c r="AD84" s="9"/>
      <c r="AE84" s="9"/>
      <c r="AF84" s="9"/>
      <c r="AG84" s="9"/>
      <c r="AH84" s="25"/>
      <c r="AI84" s="9"/>
      <c r="AJ84" s="9"/>
      <c r="AK84" s="9"/>
      <c r="AL84" s="9"/>
      <c r="AM84" s="9"/>
      <c r="AN84" s="9"/>
      <c r="AO84" s="26"/>
      <c r="AP84" s="22">
        <v>18</v>
      </c>
      <c r="AQ84" s="39">
        <f>F84+K84+M84+S84+X84+AA84+AH84+AO84+AP84</f>
        <v>122.7</v>
      </c>
    </row>
    <row r="85" spans="1:43" ht="15" customHeight="1" x14ac:dyDescent="0.2">
      <c r="A85" s="108" t="s">
        <v>233</v>
      </c>
      <c r="B85" s="96" t="s">
        <v>47</v>
      </c>
      <c r="C85" s="96" t="s">
        <v>48</v>
      </c>
      <c r="D85" s="96" t="s">
        <v>49</v>
      </c>
      <c r="E85" s="100">
        <v>3.73</v>
      </c>
      <c r="F85" s="105">
        <f>E85*30</f>
        <v>111.9</v>
      </c>
      <c r="G85" s="50"/>
      <c r="H85" s="50"/>
      <c r="I85" s="50"/>
      <c r="J85" s="50"/>
      <c r="K85" s="48"/>
      <c r="L85" s="97" t="s">
        <v>7</v>
      </c>
      <c r="M85" s="48"/>
      <c r="N85" s="12">
        <v>45870</v>
      </c>
      <c r="O85" s="4" t="s">
        <v>80</v>
      </c>
      <c r="P85" s="4" t="s">
        <v>81</v>
      </c>
      <c r="Q85" s="33" t="s">
        <v>82</v>
      </c>
      <c r="R85" s="4" t="s">
        <v>49</v>
      </c>
      <c r="S85" s="29">
        <v>15</v>
      </c>
      <c r="T85" s="50"/>
      <c r="U85" s="50"/>
      <c r="V85" s="50"/>
      <c r="W85" s="50"/>
      <c r="X85" s="48"/>
      <c r="Y85" s="50"/>
      <c r="Z85" s="50"/>
      <c r="AA85" s="48"/>
      <c r="AB85" s="55" t="s">
        <v>234</v>
      </c>
      <c r="AC85" s="55" t="s">
        <v>259</v>
      </c>
      <c r="AD85" s="53">
        <v>45803</v>
      </c>
      <c r="AE85" s="55" t="s">
        <v>111</v>
      </c>
      <c r="AF85" s="58" t="s">
        <v>56</v>
      </c>
      <c r="AG85" s="55" t="s">
        <v>196</v>
      </c>
      <c r="AH85" s="48">
        <v>1</v>
      </c>
      <c r="AI85" s="50"/>
      <c r="AJ85" s="50"/>
      <c r="AK85" s="50"/>
      <c r="AL85" s="50"/>
      <c r="AM85" s="50"/>
      <c r="AN85" s="50"/>
      <c r="AO85" s="49"/>
      <c r="AP85" s="44">
        <v>20</v>
      </c>
      <c r="AQ85" s="41">
        <f>F85+K85+M85+S85+S86+S87+X85+AA85+AH85+AO85+AP85</f>
        <v>152.27500000000001</v>
      </c>
    </row>
    <row r="86" spans="1:43" ht="15" customHeight="1" x14ac:dyDescent="0.2">
      <c r="A86" s="97" t="s">
        <v>7</v>
      </c>
      <c r="B86" s="97" t="s">
        <v>7</v>
      </c>
      <c r="C86" s="97" t="s">
        <v>7</v>
      </c>
      <c r="D86" s="97" t="s">
        <v>7</v>
      </c>
      <c r="E86" s="102"/>
      <c r="F86" s="106"/>
      <c r="G86" s="51"/>
      <c r="H86" s="51"/>
      <c r="I86" s="51"/>
      <c r="J86" s="51"/>
      <c r="K86" s="48"/>
      <c r="L86" s="97" t="s">
        <v>7</v>
      </c>
      <c r="M86" s="48"/>
      <c r="N86" s="12">
        <v>45566</v>
      </c>
      <c r="O86" s="4" t="s">
        <v>235</v>
      </c>
      <c r="P86" s="4" t="s">
        <v>236</v>
      </c>
      <c r="Q86" s="33" t="s">
        <v>82</v>
      </c>
      <c r="R86" s="4" t="s">
        <v>55</v>
      </c>
      <c r="S86" s="29">
        <f>30/8</f>
        <v>3.75</v>
      </c>
      <c r="T86" s="51"/>
      <c r="U86" s="51"/>
      <c r="V86" s="51"/>
      <c r="W86" s="51"/>
      <c r="X86" s="48"/>
      <c r="Y86" s="51"/>
      <c r="Z86" s="51"/>
      <c r="AA86" s="48"/>
      <c r="AB86" s="56"/>
      <c r="AC86" s="56"/>
      <c r="AD86" s="63"/>
      <c r="AE86" s="56"/>
      <c r="AF86" s="59"/>
      <c r="AG86" s="56"/>
      <c r="AH86" s="48"/>
      <c r="AI86" s="51"/>
      <c r="AJ86" s="51"/>
      <c r="AK86" s="51"/>
      <c r="AL86" s="51"/>
      <c r="AM86" s="51"/>
      <c r="AN86" s="51"/>
      <c r="AO86" s="49"/>
      <c r="AP86" s="45" t="s">
        <v>7</v>
      </c>
      <c r="AQ86" s="41"/>
    </row>
    <row r="87" spans="1:43" ht="15" customHeight="1" x14ac:dyDescent="0.2">
      <c r="A87" s="97" t="s">
        <v>7</v>
      </c>
      <c r="B87" s="97" t="s">
        <v>7</v>
      </c>
      <c r="C87" s="97" t="s">
        <v>7</v>
      </c>
      <c r="D87" s="97" t="s">
        <v>7</v>
      </c>
      <c r="E87" s="101"/>
      <c r="F87" s="107"/>
      <c r="G87" s="52"/>
      <c r="H87" s="52"/>
      <c r="I87" s="52"/>
      <c r="J87" s="52"/>
      <c r="K87" s="48"/>
      <c r="L87" s="97" t="s">
        <v>7</v>
      </c>
      <c r="M87" s="48"/>
      <c r="N87" s="12">
        <v>45536</v>
      </c>
      <c r="O87" s="4" t="s">
        <v>237</v>
      </c>
      <c r="P87" s="4" t="s">
        <v>86</v>
      </c>
      <c r="Q87" s="33" t="s">
        <v>82</v>
      </c>
      <c r="R87" s="4" t="s">
        <v>55</v>
      </c>
      <c r="S87" s="29">
        <v>0.625</v>
      </c>
      <c r="T87" s="52"/>
      <c r="U87" s="52"/>
      <c r="V87" s="52"/>
      <c r="W87" s="52"/>
      <c r="X87" s="48"/>
      <c r="Y87" s="52"/>
      <c r="Z87" s="52"/>
      <c r="AA87" s="48"/>
      <c r="AB87" s="57"/>
      <c r="AC87" s="57"/>
      <c r="AD87" s="54"/>
      <c r="AE87" s="57"/>
      <c r="AF87" s="60"/>
      <c r="AG87" s="57"/>
      <c r="AH87" s="48"/>
      <c r="AI87" s="52"/>
      <c r="AJ87" s="52"/>
      <c r="AK87" s="52"/>
      <c r="AL87" s="52"/>
      <c r="AM87" s="52"/>
      <c r="AN87" s="52"/>
      <c r="AO87" s="49"/>
      <c r="AP87" s="45" t="s">
        <v>7</v>
      </c>
      <c r="AQ87" s="41"/>
    </row>
    <row r="88" spans="1:43" ht="15" customHeight="1" x14ac:dyDescent="0.2">
      <c r="A88" s="96" t="s">
        <v>238</v>
      </c>
      <c r="B88" s="96" t="s">
        <v>47</v>
      </c>
      <c r="C88" s="96" t="s">
        <v>48</v>
      </c>
      <c r="D88" s="96" t="s">
        <v>55</v>
      </c>
      <c r="E88" s="100">
        <v>3.67</v>
      </c>
      <c r="F88" s="105">
        <f>E88*30</f>
        <v>110.1</v>
      </c>
      <c r="G88" s="50"/>
      <c r="H88" s="50"/>
      <c r="I88" s="50"/>
      <c r="J88" s="50"/>
      <c r="K88" s="48"/>
      <c r="L88" s="97" t="s">
        <v>7</v>
      </c>
      <c r="M88" s="48"/>
      <c r="N88" s="12">
        <v>45870</v>
      </c>
      <c r="O88" s="4" t="s">
        <v>80</v>
      </c>
      <c r="P88" s="4" t="s">
        <v>81</v>
      </c>
      <c r="Q88" s="33" t="s">
        <v>82</v>
      </c>
      <c r="R88" s="4" t="s">
        <v>55</v>
      </c>
      <c r="S88" s="29">
        <f>15/4</f>
        <v>3.75</v>
      </c>
      <c r="T88" s="50"/>
      <c r="U88" s="50"/>
      <c r="V88" s="50"/>
      <c r="W88" s="50"/>
      <c r="X88" s="48"/>
      <c r="Y88" s="50"/>
      <c r="Z88" s="50"/>
      <c r="AA88" s="48"/>
      <c r="AB88" s="55" t="s">
        <v>239</v>
      </c>
      <c r="AC88" s="55" t="s">
        <v>240</v>
      </c>
      <c r="AD88" s="53">
        <v>45870</v>
      </c>
      <c r="AE88" s="55" t="s">
        <v>111</v>
      </c>
      <c r="AF88" s="55" t="s">
        <v>56</v>
      </c>
      <c r="AG88" s="55" t="s">
        <v>196</v>
      </c>
      <c r="AH88" s="48">
        <v>1</v>
      </c>
      <c r="AI88" s="50"/>
      <c r="AJ88" s="50"/>
      <c r="AK88" s="50"/>
      <c r="AL88" s="50"/>
      <c r="AM88" s="50"/>
      <c r="AN88" s="50"/>
      <c r="AO88" s="49"/>
      <c r="AP88" s="44">
        <v>20</v>
      </c>
      <c r="AQ88" s="41">
        <f>F88+K88+M88+S88+S89+S90+X88+AA88+AH88+AO88+AP88</f>
        <v>137.03749999999999</v>
      </c>
    </row>
    <row r="89" spans="1:43" ht="15" customHeight="1" x14ac:dyDescent="0.2">
      <c r="A89" s="97" t="s">
        <v>7</v>
      </c>
      <c r="B89" s="97" t="s">
        <v>7</v>
      </c>
      <c r="C89" s="97" t="s">
        <v>7</v>
      </c>
      <c r="D89" s="97" t="s">
        <v>7</v>
      </c>
      <c r="E89" s="102"/>
      <c r="F89" s="106"/>
      <c r="G89" s="51"/>
      <c r="H89" s="51"/>
      <c r="I89" s="51"/>
      <c r="J89" s="51"/>
      <c r="K89" s="48"/>
      <c r="L89" s="97" t="s">
        <v>7</v>
      </c>
      <c r="M89" s="48"/>
      <c r="N89" s="12">
        <v>45566</v>
      </c>
      <c r="O89" s="4" t="s">
        <v>235</v>
      </c>
      <c r="P89" s="4" t="s">
        <v>236</v>
      </c>
      <c r="Q89" s="33" t="s">
        <v>82</v>
      </c>
      <c r="R89" s="4" t="s">
        <v>55</v>
      </c>
      <c r="S89" s="29">
        <f>30/16</f>
        <v>1.875</v>
      </c>
      <c r="T89" s="51"/>
      <c r="U89" s="51"/>
      <c r="V89" s="51"/>
      <c r="W89" s="51"/>
      <c r="X89" s="48"/>
      <c r="Y89" s="51"/>
      <c r="Z89" s="51"/>
      <c r="AA89" s="48"/>
      <c r="AB89" s="56"/>
      <c r="AC89" s="56"/>
      <c r="AD89" s="63"/>
      <c r="AE89" s="56"/>
      <c r="AF89" s="56"/>
      <c r="AG89" s="56"/>
      <c r="AH89" s="48"/>
      <c r="AI89" s="51"/>
      <c r="AJ89" s="51"/>
      <c r="AK89" s="51"/>
      <c r="AL89" s="51"/>
      <c r="AM89" s="51"/>
      <c r="AN89" s="51"/>
      <c r="AO89" s="49"/>
      <c r="AP89" s="45" t="s">
        <v>7</v>
      </c>
      <c r="AQ89" s="41"/>
    </row>
    <row r="90" spans="1:43" ht="15" customHeight="1" x14ac:dyDescent="0.2">
      <c r="A90" s="97" t="s">
        <v>7</v>
      </c>
      <c r="B90" s="97" t="s">
        <v>7</v>
      </c>
      <c r="C90" s="97" t="s">
        <v>7</v>
      </c>
      <c r="D90" s="97" t="s">
        <v>7</v>
      </c>
      <c r="E90" s="102"/>
      <c r="F90" s="107"/>
      <c r="G90" s="52"/>
      <c r="H90" s="52"/>
      <c r="I90" s="52"/>
      <c r="J90" s="52"/>
      <c r="K90" s="48"/>
      <c r="L90" s="97" t="s">
        <v>7</v>
      </c>
      <c r="M90" s="48"/>
      <c r="N90" s="12">
        <v>45536</v>
      </c>
      <c r="O90" s="4" t="s">
        <v>237</v>
      </c>
      <c r="P90" s="4" t="s">
        <v>86</v>
      </c>
      <c r="Q90" s="33" t="s">
        <v>82</v>
      </c>
      <c r="R90" s="4" t="s">
        <v>55</v>
      </c>
      <c r="S90" s="29">
        <f>5/16</f>
        <v>0.3125</v>
      </c>
      <c r="T90" s="52"/>
      <c r="U90" s="52"/>
      <c r="V90" s="52"/>
      <c r="W90" s="52"/>
      <c r="X90" s="48"/>
      <c r="Y90" s="52"/>
      <c r="Z90" s="52"/>
      <c r="AA90" s="48"/>
      <c r="AB90" s="57"/>
      <c r="AC90" s="57"/>
      <c r="AD90" s="54"/>
      <c r="AE90" s="57"/>
      <c r="AF90" s="57"/>
      <c r="AG90" s="57"/>
      <c r="AH90" s="48"/>
      <c r="AI90" s="52"/>
      <c r="AJ90" s="52"/>
      <c r="AK90" s="52"/>
      <c r="AL90" s="52"/>
      <c r="AM90" s="52"/>
      <c r="AN90" s="52"/>
      <c r="AO90" s="49"/>
      <c r="AP90" s="45" t="s">
        <v>7</v>
      </c>
      <c r="AQ90" s="41"/>
    </row>
    <row r="91" spans="1:43" ht="15" customHeight="1" x14ac:dyDescent="0.2">
      <c r="A91" s="4" t="s">
        <v>241</v>
      </c>
      <c r="B91" s="4" t="s">
        <v>47</v>
      </c>
      <c r="C91" s="4" t="s">
        <v>48</v>
      </c>
      <c r="D91" s="4" t="s">
        <v>55</v>
      </c>
      <c r="E91" s="10">
        <v>3.36</v>
      </c>
      <c r="F91" s="6">
        <f>E91*30</f>
        <v>100.8</v>
      </c>
      <c r="G91" s="12">
        <v>45536</v>
      </c>
      <c r="H91" s="12">
        <v>46543</v>
      </c>
      <c r="I91" s="4" t="s">
        <v>242</v>
      </c>
      <c r="J91" s="4" t="s">
        <v>243</v>
      </c>
      <c r="K91" s="25">
        <v>2</v>
      </c>
      <c r="L91" s="9" t="s">
        <v>7</v>
      </c>
      <c r="M91" s="25"/>
      <c r="N91" s="9"/>
      <c r="O91" s="9"/>
      <c r="P91" s="9"/>
      <c r="Q91" s="31"/>
      <c r="R91" s="9"/>
      <c r="S91" s="29"/>
      <c r="T91" s="9"/>
      <c r="U91" s="9"/>
      <c r="V91" s="9"/>
      <c r="W91" s="9"/>
      <c r="X91" s="25"/>
      <c r="Y91" s="9"/>
      <c r="Z91" s="9"/>
      <c r="AA91" s="25"/>
      <c r="AB91" s="4" t="s">
        <v>244</v>
      </c>
      <c r="AC91" s="4" t="s">
        <v>260</v>
      </c>
      <c r="AD91" s="12">
        <v>45870</v>
      </c>
      <c r="AE91" s="4" t="s">
        <v>111</v>
      </c>
      <c r="AF91" s="4" t="s">
        <v>56</v>
      </c>
      <c r="AG91" s="4" t="s">
        <v>196</v>
      </c>
      <c r="AH91" s="25">
        <v>1</v>
      </c>
      <c r="AI91" s="9"/>
      <c r="AJ91" s="9"/>
      <c r="AK91" s="9"/>
      <c r="AL91" s="9"/>
      <c r="AM91" s="9"/>
      <c r="AN91" s="9"/>
      <c r="AO91" s="26"/>
      <c r="AP91" s="22">
        <v>20</v>
      </c>
      <c r="AQ91" s="39">
        <f>F91+K91+M91+S91+X91+AA91+AH91+AO91+AP91</f>
        <v>123.8</v>
      </c>
    </row>
    <row r="92" spans="1:43" ht="15" customHeight="1" x14ac:dyDescent="0.2">
      <c r="A92" s="4" t="s">
        <v>245</v>
      </c>
      <c r="B92" s="4" t="s">
        <v>47</v>
      </c>
      <c r="C92" s="4" t="s">
        <v>48</v>
      </c>
      <c r="D92" s="4" t="s">
        <v>55</v>
      </c>
      <c r="E92" s="7">
        <v>3.15</v>
      </c>
      <c r="F92" s="6">
        <f>E92*30</f>
        <v>94.5</v>
      </c>
      <c r="G92" s="9" t="s">
        <v>7</v>
      </c>
      <c r="H92" s="9" t="s">
        <v>7</v>
      </c>
      <c r="I92" s="9" t="s">
        <v>7</v>
      </c>
      <c r="J92" s="9" t="s">
        <v>7</v>
      </c>
      <c r="K92" s="25"/>
      <c r="L92" s="9" t="s">
        <v>7</v>
      </c>
      <c r="M92" s="25"/>
      <c r="N92" s="12">
        <v>45882</v>
      </c>
      <c r="O92" s="4" t="s">
        <v>223</v>
      </c>
      <c r="P92" s="4" t="s">
        <v>86</v>
      </c>
      <c r="Q92" s="33" t="s">
        <v>79</v>
      </c>
      <c r="R92" s="4" t="s">
        <v>55</v>
      </c>
      <c r="S92" s="29">
        <v>0.5</v>
      </c>
      <c r="T92" s="9"/>
      <c r="U92" s="9"/>
      <c r="V92" s="9"/>
      <c r="W92" s="9"/>
      <c r="X92" s="25"/>
      <c r="Y92" s="9"/>
      <c r="Z92" s="9"/>
      <c r="AA92" s="25"/>
      <c r="AB92" s="9"/>
      <c r="AC92" s="9"/>
      <c r="AD92" s="9"/>
      <c r="AE92" s="9"/>
      <c r="AF92" s="9"/>
      <c r="AG92" s="9"/>
      <c r="AH92" s="25"/>
      <c r="AI92" s="9"/>
      <c r="AJ92" s="9"/>
      <c r="AK92" s="9"/>
      <c r="AL92" s="9"/>
      <c r="AM92" s="9"/>
      <c r="AN92" s="9"/>
      <c r="AO92" s="26"/>
      <c r="AP92" s="22">
        <v>20</v>
      </c>
      <c r="AQ92" s="39">
        <f>F92+K92+M92+S92+X92+AA92+AH92+AO92+AP92</f>
        <v>115</v>
      </c>
    </row>
    <row r="93" spans="1:43" ht="15" customHeight="1" x14ac:dyDescent="0.2">
      <c r="A93" s="4" t="s">
        <v>246</v>
      </c>
      <c r="B93" s="4" t="s">
        <v>47</v>
      </c>
      <c r="C93" s="4" t="s">
        <v>48</v>
      </c>
      <c r="D93" s="4" t="s">
        <v>55</v>
      </c>
      <c r="E93" s="7">
        <v>3.22</v>
      </c>
      <c r="F93" s="6">
        <f>E93*30</f>
        <v>96.600000000000009</v>
      </c>
      <c r="G93" s="28">
        <v>45608</v>
      </c>
      <c r="H93" s="12">
        <v>45974</v>
      </c>
      <c r="I93" s="4" t="s">
        <v>139</v>
      </c>
      <c r="J93" s="4" t="s">
        <v>59</v>
      </c>
      <c r="K93" s="25">
        <v>1.66</v>
      </c>
      <c r="L93" s="9" t="s">
        <v>7</v>
      </c>
      <c r="M93" s="25"/>
      <c r="N93" s="9"/>
      <c r="O93" s="9"/>
      <c r="P93" s="9"/>
      <c r="Q93" s="31"/>
      <c r="R93" s="9"/>
      <c r="S93" s="29"/>
      <c r="T93" s="9"/>
      <c r="U93" s="9"/>
      <c r="V93" s="9"/>
      <c r="W93" s="9"/>
      <c r="X93" s="25"/>
      <c r="Y93" s="9"/>
      <c r="Z93" s="9"/>
      <c r="AA93" s="25"/>
      <c r="AB93" s="9"/>
      <c r="AC93" s="9"/>
      <c r="AD93" s="9"/>
      <c r="AE93" s="9"/>
      <c r="AF93" s="9"/>
      <c r="AG93" s="9"/>
      <c r="AH93" s="25"/>
      <c r="AI93" s="9"/>
      <c r="AJ93" s="9"/>
      <c r="AK93" s="9"/>
      <c r="AL93" s="9"/>
      <c r="AM93" s="9"/>
      <c r="AN93" s="9"/>
      <c r="AO93" s="26"/>
      <c r="AP93" s="22">
        <v>20</v>
      </c>
      <c r="AQ93" s="39">
        <f>F93+K93+M93+S93+X93+AA93+AH93+AO93+AP93</f>
        <v>118.26</v>
      </c>
    </row>
    <row r="94" spans="1:43" ht="15" customHeight="1" x14ac:dyDescent="0.2">
      <c r="A94" s="96" t="s">
        <v>247</v>
      </c>
      <c r="B94" s="96" t="s">
        <v>47</v>
      </c>
      <c r="C94" s="96" t="s">
        <v>48</v>
      </c>
      <c r="D94" s="96" t="s">
        <v>49</v>
      </c>
      <c r="E94" s="100">
        <v>3.59</v>
      </c>
      <c r="F94" s="105">
        <f>E94*30</f>
        <v>107.69999999999999</v>
      </c>
      <c r="G94" s="50"/>
      <c r="H94" s="50"/>
      <c r="I94" s="50"/>
      <c r="J94" s="50"/>
      <c r="K94" s="48"/>
      <c r="L94" s="97" t="s">
        <v>7</v>
      </c>
      <c r="M94" s="48"/>
      <c r="N94" s="17">
        <v>45905</v>
      </c>
      <c r="O94" s="15" t="s">
        <v>248</v>
      </c>
      <c r="P94" s="4" t="s">
        <v>236</v>
      </c>
      <c r="Q94" s="33" t="s">
        <v>71</v>
      </c>
      <c r="R94" s="4" t="s">
        <v>55</v>
      </c>
      <c r="S94" s="20">
        <v>0</v>
      </c>
      <c r="T94" s="50"/>
      <c r="U94" s="50"/>
      <c r="V94" s="50"/>
      <c r="W94" s="50"/>
      <c r="X94" s="48"/>
      <c r="Y94" s="50"/>
      <c r="Z94" s="50"/>
      <c r="AA94" s="48"/>
      <c r="AB94" s="50"/>
      <c r="AC94" s="50"/>
      <c r="AD94" s="50"/>
      <c r="AE94" s="50"/>
      <c r="AF94" s="50"/>
      <c r="AG94" s="50"/>
      <c r="AH94" s="48"/>
      <c r="AI94" s="55" t="s">
        <v>123</v>
      </c>
      <c r="AJ94" s="55" t="s">
        <v>124</v>
      </c>
      <c r="AK94" s="55" t="s">
        <v>93</v>
      </c>
      <c r="AL94" s="55" t="s">
        <v>78</v>
      </c>
      <c r="AM94" s="53">
        <v>45737</v>
      </c>
      <c r="AN94" s="61" t="s">
        <v>270</v>
      </c>
      <c r="AO94" s="48">
        <v>0</v>
      </c>
      <c r="AP94" s="44">
        <v>20</v>
      </c>
      <c r="AQ94" s="41">
        <f>F94+K94+M94+S94+S95+X94+AA94+AH94+AO94+AP94</f>
        <v>128.19999999999999</v>
      </c>
    </row>
    <row r="95" spans="1:43" ht="15" customHeight="1" x14ac:dyDescent="0.2">
      <c r="A95" s="97" t="s">
        <v>7</v>
      </c>
      <c r="B95" s="97" t="s">
        <v>7</v>
      </c>
      <c r="C95" s="97" t="s">
        <v>7</v>
      </c>
      <c r="D95" s="97" t="s">
        <v>7</v>
      </c>
      <c r="E95" s="101"/>
      <c r="F95" s="107"/>
      <c r="G95" s="52"/>
      <c r="H95" s="52"/>
      <c r="I95" s="52"/>
      <c r="J95" s="52"/>
      <c r="K95" s="48"/>
      <c r="L95" s="97" t="s">
        <v>7</v>
      </c>
      <c r="M95" s="48"/>
      <c r="N95" s="12">
        <v>45874</v>
      </c>
      <c r="O95" s="4" t="s">
        <v>80</v>
      </c>
      <c r="P95" s="4" t="s">
        <v>81</v>
      </c>
      <c r="Q95" s="35" t="s">
        <v>249</v>
      </c>
      <c r="R95" s="4" t="s">
        <v>55</v>
      </c>
      <c r="S95" s="29">
        <v>0.5</v>
      </c>
      <c r="T95" s="52"/>
      <c r="U95" s="52"/>
      <c r="V95" s="52"/>
      <c r="W95" s="52"/>
      <c r="X95" s="48"/>
      <c r="Y95" s="52"/>
      <c r="Z95" s="52"/>
      <c r="AA95" s="48"/>
      <c r="AB95" s="52"/>
      <c r="AC95" s="52"/>
      <c r="AD95" s="52"/>
      <c r="AE95" s="52"/>
      <c r="AF95" s="52"/>
      <c r="AG95" s="52"/>
      <c r="AH95" s="48"/>
      <c r="AI95" s="57"/>
      <c r="AJ95" s="57"/>
      <c r="AK95" s="57"/>
      <c r="AL95" s="57"/>
      <c r="AM95" s="54"/>
      <c r="AN95" s="62"/>
      <c r="AO95" s="48"/>
      <c r="AP95" s="45" t="s">
        <v>7</v>
      </c>
      <c r="AQ95" s="41"/>
    </row>
    <row r="96" spans="1:43" ht="15" customHeight="1" x14ac:dyDescent="0.2">
      <c r="A96" s="4" t="s">
        <v>250</v>
      </c>
      <c r="B96" s="4" t="s">
        <v>47</v>
      </c>
      <c r="C96" s="4" t="s">
        <v>48</v>
      </c>
      <c r="D96" s="4" t="s">
        <v>55</v>
      </c>
      <c r="E96" s="7">
        <v>3.67</v>
      </c>
      <c r="F96" s="6">
        <f>E96*30</f>
        <v>110.1</v>
      </c>
      <c r="G96" s="12">
        <v>45553</v>
      </c>
      <c r="H96" s="12">
        <v>45918</v>
      </c>
      <c r="I96" s="4" t="s">
        <v>251</v>
      </c>
      <c r="J96" s="4" t="s">
        <v>252</v>
      </c>
      <c r="K96" s="25">
        <v>2</v>
      </c>
      <c r="L96" s="4" t="s">
        <v>53</v>
      </c>
      <c r="M96" s="25">
        <v>2</v>
      </c>
      <c r="N96" s="9"/>
      <c r="O96" s="9"/>
      <c r="P96" s="9"/>
      <c r="Q96" s="31"/>
      <c r="R96" s="9"/>
      <c r="S96" s="29"/>
      <c r="T96" s="9"/>
      <c r="U96" s="9"/>
      <c r="V96" s="9"/>
      <c r="W96" s="9"/>
      <c r="X96" s="25"/>
      <c r="Y96" s="9"/>
      <c r="Z96" s="9"/>
      <c r="AA96" s="25"/>
      <c r="AB96" s="9"/>
      <c r="AC96" s="9"/>
      <c r="AD96" s="9"/>
      <c r="AE96" s="9"/>
      <c r="AF96" s="9"/>
      <c r="AG96" s="9"/>
      <c r="AH96" s="25"/>
      <c r="AI96" s="9"/>
      <c r="AJ96" s="9"/>
      <c r="AK96" s="9"/>
      <c r="AL96" s="9"/>
      <c r="AM96" s="9"/>
      <c r="AN96" s="9"/>
      <c r="AO96" s="26"/>
      <c r="AP96" s="22">
        <v>20</v>
      </c>
      <c r="AQ96" s="39">
        <f>F96+K96+M96+S96+X96+AA96+AH96+AO96+AP96</f>
        <v>134.1</v>
      </c>
    </row>
    <row r="97" spans="1:43" ht="15" customHeight="1" x14ac:dyDescent="0.2">
      <c r="A97" s="4" t="s">
        <v>253</v>
      </c>
      <c r="B97" s="4" t="s">
        <v>47</v>
      </c>
      <c r="C97" s="4" t="s">
        <v>48</v>
      </c>
      <c r="D97" s="4" t="s">
        <v>49</v>
      </c>
      <c r="E97" s="7">
        <v>3.34</v>
      </c>
      <c r="F97" s="6">
        <f>E97*30</f>
        <v>100.19999999999999</v>
      </c>
      <c r="G97" s="9" t="s">
        <v>7</v>
      </c>
      <c r="H97" s="9" t="s">
        <v>7</v>
      </c>
      <c r="I97" s="9" t="s">
        <v>7</v>
      </c>
      <c r="J97" s="9" t="s">
        <v>7</v>
      </c>
      <c r="K97" s="25"/>
      <c r="L97" s="9" t="s">
        <v>7</v>
      </c>
      <c r="M97" s="25"/>
      <c r="N97" s="9"/>
      <c r="O97" s="9"/>
      <c r="P97" s="9"/>
      <c r="Q97" s="31"/>
      <c r="R97" s="9"/>
      <c r="S97" s="29"/>
      <c r="T97" s="9"/>
      <c r="U97" s="9"/>
      <c r="V97" s="9"/>
      <c r="W97" s="9"/>
      <c r="X97" s="25"/>
      <c r="Y97" s="9"/>
      <c r="Z97" s="9"/>
      <c r="AA97" s="25"/>
      <c r="AB97" s="9"/>
      <c r="AC97" s="9"/>
      <c r="AD97" s="9"/>
      <c r="AE97" s="9"/>
      <c r="AF97" s="9"/>
      <c r="AG97" s="9"/>
      <c r="AH97" s="25"/>
      <c r="AI97" s="9"/>
      <c r="AJ97" s="9"/>
      <c r="AK97" s="9"/>
      <c r="AL97" s="9"/>
      <c r="AM97" s="9"/>
      <c r="AN97" s="9"/>
      <c r="AO97" s="26"/>
      <c r="AP97" s="22">
        <v>19</v>
      </c>
      <c r="AQ97" s="39">
        <f>F97+K97+M97+S97+X97+AA97+AH97+AO97+AP97</f>
        <v>119.19999999999999</v>
      </c>
    </row>
  </sheetData>
  <mergeCells count="642">
    <mergeCell ref="G1:J1"/>
    <mergeCell ref="N1:R1"/>
    <mergeCell ref="T1:W1"/>
    <mergeCell ref="Y1:Z1"/>
    <mergeCell ref="AB1:AG1"/>
    <mergeCell ref="AI1:AN1"/>
    <mergeCell ref="A1:A2"/>
    <mergeCell ref="A9:A14"/>
    <mergeCell ref="A16:A17"/>
    <mergeCell ref="B1:B2"/>
    <mergeCell ref="B9:B14"/>
    <mergeCell ref="B16:B17"/>
    <mergeCell ref="E1:E2"/>
    <mergeCell ref="E9:E14"/>
    <mergeCell ref="E16:E17"/>
    <mergeCell ref="G9:G14"/>
    <mergeCell ref="G16:G17"/>
    <mergeCell ref="I9:I14"/>
    <mergeCell ref="I16:I17"/>
    <mergeCell ref="A19:A20"/>
    <mergeCell ref="A28:A30"/>
    <mergeCell ref="A33:A34"/>
    <mergeCell ref="A40:A41"/>
    <mergeCell ref="A42:A45"/>
    <mergeCell ref="A47:A48"/>
    <mergeCell ref="A49:A50"/>
    <mergeCell ref="A53:A54"/>
    <mergeCell ref="A56:A57"/>
    <mergeCell ref="A58:A59"/>
    <mergeCell ref="A62:A64"/>
    <mergeCell ref="A79:A81"/>
    <mergeCell ref="A85:A87"/>
    <mergeCell ref="A88:A90"/>
    <mergeCell ref="A94:A95"/>
    <mergeCell ref="B19:B20"/>
    <mergeCell ref="B28:B30"/>
    <mergeCell ref="B33:B34"/>
    <mergeCell ref="B40:B41"/>
    <mergeCell ref="B42:B45"/>
    <mergeCell ref="B47:B48"/>
    <mergeCell ref="B49:B50"/>
    <mergeCell ref="B53:B54"/>
    <mergeCell ref="B56:B57"/>
    <mergeCell ref="B58:B59"/>
    <mergeCell ref="B62:B64"/>
    <mergeCell ref="B79:B81"/>
    <mergeCell ref="B85:B87"/>
    <mergeCell ref="B88:B90"/>
    <mergeCell ref="B94:B95"/>
    <mergeCell ref="C1:C2"/>
    <mergeCell ref="C9:C14"/>
    <mergeCell ref="C16:C17"/>
    <mergeCell ref="C19:C20"/>
    <mergeCell ref="C28:C30"/>
    <mergeCell ref="C33:C34"/>
    <mergeCell ref="C40:C41"/>
    <mergeCell ref="C42:C45"/>
    <mergeCell ref="C47:C48"/>
    <mergeCell ref="C49:C50"/>
    <mergeCell ref="C53:C54"/>
    <mergeCell ref="C56:C57"/>
    <mergeCell ref="C58:C59"/>
    <mergeCell ref="C62:C64"/>
    <mergeCell ref="C79:C81"/>
    <mergeCell ref="C85:C87"/>
    <mergeCell ref="C88:C90"/>
    <mergeCell ref="C94:C95"/>
    <mergeCell ref="D1:D2"/>
    <mergeCell ref="D9:D14"/>
    <mergeCell ref="D16:D17"/>
    <mergeCell ref="D19:D20"/>
    <mergeCell ref="D28:D30"/>
    <mergeCell ref="D33:D34"/>
    <mergeCell ref="D40:D41"/>
    <mergeCell ref="D42:D45"/>
    <mergeCell ref="D47:D48"/>
    <mergeCell ref="D49:D50"/>
    <mergeCell ref="D53:D54"/>
    <mergeCell ref="D56:D57"/>
    <mergeCell ref="D58:D59"/>
    <mergeCell ref="D62:D64"/>
    <mergeCell ref="D79:D81"/>
    <mergeCell ref="D85:D87"/>
    <mergeCell ref="D88:D90"/>
    <mergeCell ref="D94:D95"/>
    <mergeCell ref="E47:E48"/>
    <mergeCell ref="E49:E50"/>
    <mergeCell ref="E53:E54"/>
    <mergeCell ref="E56:E57"/>
    <mergeCell ref="E94:E95"/>
    <mergeCell ref="F1:F2"/>
    <mergeCell ref="F9:F14"/>
    <mergeCell ref="F16:F17"/>
    <mergeCell ref="F19:F20"/>
    <mergeCell ref="F28:F30"/>
    <mergeCell ref="F33:F34"/>
    <mergeCell ref="F40:F41"/>
    <mergeCell ref="F42:F45"/>
    <mergeCell ref="F47:F48"/>
    <mergeCell ref="F49:F50"/>
    <mergeCell ref="F53:F54"/>
    <mergeCell ref="F56:F57"/>
    <mergeCell ref="F58:F59"/>
    <mergeCell ref="F62:F64"/>
    <mergeCell ref="F79:F81"/>
    <mergeCell ref="F85:F87"/>
    <mergeCell ref="F88:F90"/>
    <mergeCell ref="F94:F95"/>
    <mergeCell ref="E19:E20"/>
    <mergeCell ref="E28:E30"/>
    <mergeCell ref="E33:E34"/>
    <mergeCell ref="E40:E41"/>
    <mergeCell ref="E42:E45"/>
    <mergeCell ref="G49:G50"/>
    <mergeCell ref="G53:G54"/>
    <mergeCell ref="G58:G59"/>
    <mergeCell ref="G62:G64"/>
    <mergeCell ref="E58:E59"/>
    <mergeCell ref="E62:E64"/>
    <mergeCell ref="E79:E81"/>
    <mergeCell ref="E85:E87"/>
    <mergeCell ref="E88:E90"/>
    <mergeCell ref="G79:G81"/>
    <mergeCell ref="G85:G87"/>
    <mergeCell ref="G88:G90"/>
    <mergeCell ref="G94:G95"/>
    <mergeCell ref="H9:H14"/>
    <mergeCell ref="H16:H17"/>
    <mergeCell ref="H19:H20"/>
    <mergeCell ref="H28:H30"/>
    <mergeCell ref="H40:H41"/>
    <mergeCell ref="H42:H43"/>
    <mergeCell ref="H47:H48"/>
    <mergeCell ref="H49:H50"/>
    <mergeCell ref="H53:H54"/>
    <mergeCell ref="H58:H59"/>
    <mergeCell ref="H62:H64"/>
    <mergeCell ref="H79:H81"/>
    <mergeCell ref="H85:H87"/>
    <mergeCell ref="H88:H90"/>
    <mergeCell ref="H94:H95"/>
    <mergeCell ref="G19:G20"/>
    <mergeCell ref="G28:G30"/>
    <mergeCell ref="G40:G41"/>
    <mergeCell ref="G42:G43"/>
    <mergeCell ref="G47:G48"/>
    <mergeCell ref="I19:I20"/>
    <mergeCell ref="I28:I30"/>
    <mergeCell ref="I40:I41"/>
    <mergeCell ref="I42:I43"/>
    <mergeCell ref="I47:I48"/>
    <mergeCell ref="I49:I50"/>
    <mergeCell ref="I53:I54"/>
    <mergeCell ref="I58:I59"/>
    <mergeCell ref="I62:I64"/>
    <mergeCell ref="J9:J14"/>
    <mergeCell ref="J16:J17"/>
    <mergeCell ref="J19:J20"/>
    <mergeCell ref="J28:J30"/>
    <mergeCell ref="J40:J41"/>
    <mergeCell ref="J42:J43"/>
    <mergeCell ref="J47:J48"/>
    <mergeCell ref="J49:J50"/>
    <mergeCell ref="J53:J54"/>
    <mergeCell ref="K58:K59"/>
    <mergeCell ref="K62:K64"/>
    <mergeCell ref="K79:K81"/>
    <mergeCell ref="K85:K87"/>
    <mergeCell ref="K88:K90"/>
    <mergeCell ref="K94:K95"/>
    <mergeCell ref="K42:K45"/>
    <mergeCell ref="K56:K57"/>
    <mergeCell ref="I79:I81"/>
    <mergeCell ref="I85:I87"/>
    <mergeCell ref="I88:I90"/>
    <mergeCell ref="I94:I95"/>
    <mergeCell ref="J58:J59"/>
    <mergeCell ref="J62:J64"/>
    <mergeCell ref="J79:J81"/>
    <mergeCell ref="J85:J87"/>
    <mergeCell ref="J88:J90"/>
    <mergeCell ref="J94:J95"/>
    <mergeCell ref="K1:K2"/>
    <mergeCell ref="K9:K14"/>
    <mergeCell ref="K16:K17"/>
    <mergeCell ref="K19:K20"/>
    <mergeCell ref="K28:K30"/>
    <mergeCell ref="K40:K41"/>
    <mergeCell ref="K47:K48"/>
    <mergeCell ref="K49:K50"/>
    <mergeCell ref="K53:K54"/>
    <mergeCell ref="L1:L2"/>
    <mergeCell ref="L9:L14"/>
    <mergeCell ref="L16:L17"/>
    <mergeCell ref="L19:L20"/>
    <mergeCell ref="L28:L30"/>
    <mergeCell ref="L33:L34"/>
    <mergeCell ref="L40:L41"/>
    <mergeCell ref="L42:L45"/>
    <mergeCell ref="L47:L48"/>
    <mergeCell ref="L49:L50"/>
    <mergeCell ref="L53:L54"/>
    <mergeCell ref="L56:L57"/>
    <mergeCell ref="L58:L59"/>
    <mergeCell ref="L62:L64"/>
    <mergeCell ref="L79:L81"/>
    <mergeCell ref="L85:L87"/>
    <mergeCell ref="L88:L90"/>
    <mergeCell ref="L94:L95"/>
    <mergeCell ref="M1:M2"/>
    <mergeCell ref="M9:M14"/>
    <mergeCell ref="M16:M17"/>
    <mergeCell ref="M19:M20"/>
    <mergeCell ref="M28:M30"/>
    <mergeCell ref="M33:M34"/>
    <mergeCell ref="M40:M41"/>
    <mergeCell ref="M42:M45"/>
    <mergeCell ref="M47:M48"/>
    <mergeCell ref="M49:M50"/>
    <mergeCell ref="M53:M54"/>
    <mergeCell ref="M56:M57"/>
    <mergeCell ref="M58:M59"/>
    <mergeCell ref="M62:M64"/>
    <mergeCell ref="M79:M81"/>
    <mergeCell ref="M85:M87"/>
    <mergeCell ref="M88:M90"/>
    <mergeCell ref="M94:M95"/>
    <mergeCell ref="N80:N81"/>
    <mergeCell ref="O16:O17"/>
    <mergeCell ref="O19:O20"/>
    <mergeCell ref="O29:O30"/>
    <mergeCell ref="O40:O41"/>
    <mergeCell ref="O47:O48"/>
    <mergeCell ref="O49:O50"/>
    <mergeCell ref="O56:O57"/>
    <mergeCell ref="O58:O59"/>
    <mergeCell ref="O62:O64"/>
    <mergeCell ref="O80:O81"/>
    <mergeCell ref="N33:N34"/>
    <mergeCell ref="O33:O34"/>
    <mergeCell ref="N16:N17"/>
    <mergeCell ref="N19:N20"/>
    <mergeCell ref="N29:N30"/>
    <mergeCell ref="N40:N41"/>
    <mergeCell ref="N47:N48"/>
    <mergeCell ref="N49:N50"/>
    <mergeCell ref="N56:N57"/>
    <mergeCell ref="N58:N59"/>
    <mergeCell ref="N62:N64"/>
    <mergeCell ref="P80:P81"/>
    <mergeCell ref="Q16:Q17"/>
    <mergeCell ref="Q19:Q20"/>
    <mergeCell ref="Q29:Q30"/>
    <mergeCell ref="Q40:Q41"/>
    <mergeCell ref="Q47:Q48"/>
    <mergeCell ref="Q49:Q50"/>
    <mergeCell ref="Q56:Q57"/>
    <mergeCell ref="Q58:Q59"/>
    <mergeCell ref="Q62:Q64"/>
    <mergeCell ref="Q80:Q81"/>
    <mergeCell ref="P33:P34"/>
    <mergeCell ref="Q33:Q34"/>
    <mergeCell ref="P16:P17"/>
    <mergeCell ref="P19:P20"/>
    <mergeCell ref="P29:P30"/>
    <mergeCell ref="P40:P41"/>
    <mergeCell ref="P47:P48"/>
    <mergeCell ref="P49:P50"/>
    <mergeCell ref="P56:P57"/>
    <mergeCell ref="P58:P59"/>
    <mergeCell ref="P62:P64"/>
    <mergeCell ref="R80:R81"/>
    <mergeCell ref="R16:R17"/>
    <mergeCell ref="R19:R20"/>
    <mergeCell ref="R29:R30"/>
    <mergeCell ref="R40:R41"/>
    <mergeCell ref="R47:R48"/>
    <mergeCell ref="R49:R50"/>
    <mergeCell ref="R56:R57"/>
    <mergeCell ref="R58:R59"/>
    <mergeCell ref="R62:R64"/>
    <mergeCell ref="R33:R34"/>
    <mergeCell ref="T56:T57"/>
    <mergeCell ref="T58:T59"/>
    <mergeCell ref="T62:T64"/>
    <mergeCell ref="T79:T81"/>
    <mergeCell ref="T85:T87"/>
    <mergeCell ref="T88:T90"/>
    <mergeCell ref="T94:T95"/>
    <mergeCell ref="S1:S2"/>
    <mergeCell ref="S16:S17"/>
    <mergeCell ref="S19:S20"/>
    <mergeCell ref="S28:S30"/>
    <mergeCell ref="S33:S34"/>
    <mergeCell ref="S40:S41"/>
    <mergeCell ref="S47:S48"/>
    <mergeCell ref="S49:S50"/>
    <mergeCell ref="S56:S57"/>
    <mergeCell ref="S58:S59"/>
    <mergeCell ref="S62:S64"/>
    <mergeCell ref="S80:S81"/>
    <mergeCell ref="U16:U17"/>
    <mergeCell ref="U19:U20"/>
    <mergeCell ref="U28:U30"/>
    <mergeCell ref="U33:U34"/>
    <mergeCell ref="U40:U41"/>
    <mergeCell ref="U42:U45"/>
    <mergeCell ref="U47:U48"/>
    <mergeCell ref="U53:U54"/>
    <mergeCell ref="T9:T14"/>
    <mergeCell ref="T16:T17"/>
    <mergeCell ref="T19:T20"/>
    <mergeCell ref="T28:T30"/>
    <mergeCell ref="T33:T34"/>
    <mergeCell ref="T40:T41"/>
    <mergeCell ref="T42:T45"/>
    <mergeCell ref="T47:T48"/>
    <mergeCell ref="T53:T54"/>
    <mergeCell ref="U56:U57"/>
    <mergeCell ref="U58:U59"/>
    <mergeCell ref="U62:U64"/>
    <mergeCell ref="U79:U81"/>
    <mergeCell ref="U85:U87"/>
    <mergeCell ref="U88:U90"/>
    <mergeCell ref="U94:U95"/>
    <mergeCell ref="V9:V14"/>
    <mergeCell ref="V16:V17"/>
    <mergeCell ref="V19:V20"/>
    <mergeCell ref="V28:V30"/>
    <mergeCell ref="V33:V34"/>
    <mergeCell ref="V40:V41"/>
    <mergeCell ref="V42:V45"/>
    <mergeCell ref="V47:V48"/>
    <mergeCell ref="V53:V54"/>
    <mergeCell ref="V56:V57"/>
    <mergeCell ref="V58:V59"/>
    <mergeCell ref="V62:V64"/>
    <mergeCell ref="V79:V81"/>
    <mergeCell ref="V85:V87"/>
    <mergeCell ref="V88:V90"/>
    <mergeCell ref="V94:V95"/>
    <mergeCell ref="U9:U14"/>
    <mergeCell ref="W56:W57"/>
    <mergeCell ref="W58:W59"/>
    <mergeCell ref="W62:W64"/>
    <mergeCell ref="W79:W81"/>
    <mergeCell ref="W85:W87"/>
    <mergeCell ref="W88:W90"/>
    <mergeCell ref="W94:W95"/>
    <mergeCell ref="W9:W14"/>
    <mergeCell ref="W16:W17"/>
    <mergeCell ref="W19:W20"/>
    <mergeCell ref="W28:W30"/>
    <mergeCell ref="W33:W34"/>
    <mergeCell ref="W40:W41"/>
    <mergeCell ref="W42:W45"/>
    <mergeCell ref="W47:W48"/>
    <mergeCell ref="W53:W54"/>
    <mergeCell ref="X1:X2"/>
    <mergeCell ref="X9:X14"/>
    <mergeCell ref="X16:X17"/>
    <mergeCell ref="X19:X20"/>
    <mergeCell ref="X28:X30"/>
    <mergeCell ref="X33:X34"/>
    <mergeCell ref="X40:X41"/>
    <mergeCell ref="X42:X45"/>
    <mergeCell ref="X47:X48"/>
    <mergeCell ref="X49:X50"/>
    <mergeCell ref="X53:X54"/>
    <mergeCell ref="X56:X57"/>
    <mergeCell ref="X58:X59"/>
    <mergeCell ref="X62:X64"/>
    <mergeCell ref="X79:X81"/>
    <mergeCell ref="X85:X87"/>
    <mergeCell ref="X88:X90"/>
    <mergeCell ref="X94:X95"/>
    <mergeCell ref="Y9:Y14"/>
    <mergeCell ref="Y16:Y17"/>
    <mergeCell ref="Y19:Y20"/>
    <mergeCell ref="Y28:Y30"/>
    <mergeCell ref="Y33:Y34"/>
    <mergeCell ref="Y40:Y41"/>
    <mergeCell ref="Y42:Y45"/>
    <mergeCell ref="Y47:Y48"/>
    <mergeCell ref="Y49:Y50"/>
    <mergeCell ref="Z9:Z14"/>
    <mergeCell ref="Z16:Z17"/>
    <mergeCell ref="Z19:Z20"/>
    <mergeCell ref="Z28:Z30"/>
    <mergeCell ref="Z33:Z34"/>
    <mergeCell ref="Z40:Z41"/>
    <mergeCell ref="Z42:Z45"/>
    <mergeCell ref="Z47:Z48"/>
    <mergeCell ref="Z49:Z50"/>
    <mergeCell ref="Z94:Z95"/>
    <mergeCell ref="Y53:Y54"/>
    <mergeCell ref="Y56:Y57"/>
    <mergeCell ref="Y58:Y59"/>
    <mergeCell ref="Y62:Y64"/>
    <mergeCell ref="Y79:Y81"/>
    <mergeCell ref="Y85:Y87"/>
    <mergeCell ref="Y88:Y90"/>
    <mergeCell ref="Y94:Y95"/>
    <mergeCell ref="Z53:Z54"/>
    <mergeCell ref="Z56:Z57"/>
    <mergeCell ref="Z58:Z59"/>
    <mergeCell ref="Z62:Z64"/>
    <mergeCell ref="Z79:Z81"/>
    <mergeCell ref="Z85:Z87"/>
    <mergeCell ref="Z88:Z90"/>
    <mergeCell ref="AA88:AA90"/>
    <mergeCell ref="AA94:AA95"/>
    <mergeCell ref="AA1:AA2"/>
    <mergeCell ref="AA9:AA14"/>
    <mergeCell ref="AA16:AA17"/>
    <mergeCell ref="AA19:AA20"/>
    <mergeCell ref="AA28:AA30"/>
    <mergeCell ref="AA33:AA34"/>
    <mergeCell ref="AA40:AA41"/>
    <mergeCell ref="AA42:AA45"/>
    <mergeCell ref="AA47:AA48"/>
    <mergeCell ref="AB53:AB54"/>
    <mergeCell ref="AB56:AB57"/>
    <mergeCell ref="AA49:AA50"/>
    <mergeCell ref="AA53:AA54"/>
    <mergeCell ref="AA56:AA57"/>
    <mergeCell ref="AA58:AA59"/>
    <mergeCell ref="AA62:AA64"/>
    <mergeCell ref="AA79:AA81"/>
    <mergeCell ref="AA85:AA87"/>
    <mergeCell ref="AB58:AB59"/>
    <mergeCell ref="AB85:AB87"/>
    <mergeCell ref="AB88:AB90"/>
    <mergeCell ref="AB94:AB95"/>
    <mergeCell ref="AC9:AC14"/>
    <mergeCell ref="AC16:AC17"/>
    <mergeCell ref="AC19:AC20"/>
    <mergeCell ref="AC33:AC34"/>
    <mergeCell ref="AC40:AC41"/>
    <mergeCell ref="AC42:AC45"/>
    <mergeCell ref="AC49:AC50"/>
    <mergeCell ref="AC53:AC54"/>
    <mergeCell ref="AC56:AC57"/>
    <mergeCell ref="AC58:AC59"/>
    <mergeCell ref="AC85:AC87"/>
    <mergeCell ref="AC88:AC90"/>
    <mergeCell ref="AC94:AC95"/>
    <mergeCell ref="AB9:AB14"/>
    <mergeCell ref="AB16:AB17"/>
    <mergeCell ref="AB19:AB20"/>
    <mergeCell ref="AB33:AB34"/>
    <mergeCell ref="AB40:AB41"/>
    <mergeCell ref="AB42:AB45"/>
    <mergeCell ref="AB49:AB50"/>
    <mergeCell ref="AD9:AD14"/>
    <mergeCell ref="AD16:AD17"/>
    <mergeCell ref="AD19:AD20"/>
    <mergeCell ref="AD33:AD34"/>
    <mergeCell ref="AD40:AD41"/>
    <mergeCell ref="AD42:AD45"/>
    <mergeCell ref="AD49:AD50"/>
    <mergeCell ref="AD53:AD54"/>
    <mergeCell ref="AD56:AD57"/>
    <mergeCell ref="AE9:AE14"/>
    <mergeCell ref="AE16:AE17"/>
    <mergeCell ref="AE19:AE20"/>
    <mergeCell ref="AE33:AE34"/>
    <mergeCell ref="AE40:AE41"/>
    <mergeCell ref="AE42:AE45"/>
    <mergeCell ref="AE49:AE50"/>
    <mergeCell ref="AE53:AE54"/>
    <mergeCell ref="AE56:AE57"/>
    <mergeCell ref="AF40:AF41"/>
    <mergeCell ref="AF42:AF45"/>
    <mergeCell ref="AF49:AF50"/>
    <mergeCell ref="AF53:AF54"/>
    <mergeCell ref="AF56:AF57"/>
    <mergeCell ref="AD58:AD59"/>
    <mergeCell ref="AD85:AD87"/>
    <mergeCell ref="AD88:AD90"/>
    <mergeCell ref="AD94:AD95"/>
    <mergeCell ref="AE58:AE59"/>
    <mergeCell ref="AE85:AE87"/>
    <mergeCell ref="AE88:AE90"/>
    <mergeCell ref="AE94:AE95"/>
    <mergeCell ref="AH85:AH87"/>
    <mergeCell ref="AH88:AH90"/>
    <mergeCell ref="AH94:AH95"/>
    <mergeCell ref="AF58:AF59"/>
    <mergeCell ref="AF85:AF87"/>
    <mergeCell ref="AF88:AF90"/>
    <mergeCell ref="AF94:AF95"/>
    <mergeCell ref="AG9:AG14"/>
    <mergeCell ref="AG16:AG17"/>
    <mergeCell ref="AG19:AG20"/>
    <mergeCell ref="AG33:AG34"/>
    <mergeCell ref="AG40:AG41"/>
    <mergeCell ref="AG42:AG45"/>
    <mergeCell ref="AG49:AG50"/>
    <mergeCell ref="AG53:AG54"/>
    <mergeCell ref="AG56:AG57"/>
    <mergeCell ref="AG58:AG59"/>
    <mergeCell ref="AG85:AG87"/>
    <mergeCell ref="AG88:AG90"/>
    <mergeCell ref="AG94:AG95"/>
    <mergeCell ref="AF9:AF14"/>
    <mergeCell ref="AF16:AF17"/>
    <mergeCell ref="AF19:AF20"/>
    <mergeCell ref="AF33:AF34"/>
    <mergeCell ref="AI49:AI50"/>
    <mergeCell ref="AI53:AI54"/>
    <mergeCell ref="AI56:AI57"/>
    <mergeCell ref="AI62:AI64"/>
    <mergeCell ref="AI79:AI81"/>
    <mergeCell ref="AH1:AH2"/>
    <mergeCell ref="AH9:AH14"/>
    <mergeCell ref="AH16:AH17"/>
    <mergeCell ref="AH19:AH20"/>
    <mergeCell ref="AH33:AH34"/>
    <mergeCell ref="AH40:AH41"/>
    <mergeCell ref="AH42:AH45"/>
    <mergeCell ref="AH49:AH50"/>
    <mergeCell ref="AH53:AH54"/>
    <mergeCell ref="AH56:AH57"/>
    <mergeCell ref="AH58:AH59"/>
    <mergeCell ref="AK49:AK50"/>
    <mergeCell ref="AK53:AK54"/>
    <mergeCell ref="AK56:AK57"/>
    <mergeCell ref="AK62:AK64"/>
    <mergeCell ref="AK79:AK81"/>
    <mergeCell ref="AI85:AI87"/>
    <mergeCell ref="AI88:AI90"/>
    <mergeCell ref="AI94:AI95"/>
    <mergeCell ref="AJ9:AJ14"/>
    <mergeCell ref="AJ28:AJ30"/>
    <mergeCell ref="AJ42:AJ45"/>
    <mergeCell ref="AJ47:AJ48"/>
    <mergeCell ref="AJ49:AJ50"/>
    <mergeCell ref="AJ53:AJ54"/>
    <mergeCell ref="AJ56:AJ57"/>
    <mergeCell ref="AJ62:AJ64"/>
    <mergeCell ref="AJ79:AJ81"/>
    <mergeCell ref="AJ85:AJ87"/>
    <mergeCell ref="AJ88:AJ90"/>
    <mergeCell ref="AJ94:AJ95"/>
    <mergeCell ref="AI9:AI14"/>
    <mergeCell ref="AI28:AI30"/>
    <mergeCell ref="AI42:AI45"/>
    <mergeCell ref="AI47:AI48"/>
    <mergeCell ref="AM49:AM50"/>
    <mergeCell ref="AM53:AM54"/>
    <mergeCell ref="AM56:AM57"/>
    <mergeCell ref="AM62:AM64"/>
    <mergeCell ref="AM79:AM81"/>
    <mergeCell ref="AK85:AK87"/>
    <mergeCell ref="AK88:AK90"/>
    <mergeCell ref="AK94:AK95"/>
    <mergeCell ref="AL9:AL14"/>
    <mergeCell ref="AL28:AL30"/>
    <mergeCell ref="AL42:AL45"/>
    <mergeCell ref="AL47:AL48"/>
    <mergeCell ref="AL49:AL50"/>
    <mergeCell ref="AL53:AL54"/>
    <mergeCell ref="AL56:AL57"/>
    <mergeCell ref="AL62:AL64"/>
    <mergeCell ref="AL79:AL81"/>
    <mergeCell ref="AL85:AL87"/>
    <mergeCell ref="AL88:AL90"/>
    <mergeCell ref="AL94:AL95"/>
    <mergeCell ref="AK9:AK14"/>
    <mergeCell ref="AK28:AK30"/>
    <mergeCell ref="AK42:AK45"/>
    <mergeCell ref="AK47:AK48"/>
    <mergeCell ref="AO62:AO64"/>
    <mergeCell ref="AO79:AO81"/>
    <mergeCell ref="AO85:AO87"/>
    <mergeCell ref="AO88:AO90"/>
    <mergeCell ref="AO94:AO95"/>
    <mergeCell ref="AM85:AM87"/>
    <mergeCell ref="AM88:AM90"/>
    <mergeCell ref="AM94:AM95"/>
    <mergeCell ref="AN9:AN14"/>
    <mergeCell ref="AN28:AN30"/>
    <mergeCell ref="AN42:AN45"/>
    <mergeCell ref="AN47:AN48"/>
    <mergeCell ref="AN49:AN50"/>
    <mergeCell ref="AN53:AN54"/>
    <mergeCell ref="AN56:AN57"/>
    <mergeCell ref="AN62:AN64"/>
    <mergeCell ref="AN79:AN81"/>
    <mergeCell ref="AN85:AN87"/>
    <mergeCell ref="AN88:AN90"/>
    <mergeCell ref="AN94:AN95"/>
    <mergeCell ref="AM9:AM14"/>
    <mergeCell ref="AM28:AM30"/>
    <mergeCell ref="AM42:AM45"/>
    <mergeCell ref="AM47:AM48"/>
    <mergeCell ref="AO1:AO2"/>
    <mergeCell ref="AO9:AO14"/>
    <mergeCell ref="AO28:AO30"/>
    <mergeCell ref="AO33:AO34"/>
    <mergeCell ref="AO42:AO45"/>
    <mergeCell ref="AO47:AO48"/>
    <mergeCell ref="AO49:AO50"/>
    <mergeCell ref="AO53:AO54"/>
    <mergeCell ref="AO56:AO57"/>
    <mergeCell ref="AP1:AP2"/>
    <mergeCell ref="AP9:AP14"/>
    <mergeCell ref="AP16:AP17"/>
    <mergeCell ref="AP19:AP20"/>
    <mergeCell ref="AP28:AP30"/>
    <mergeCell ref="AP33:AP34"/>
    <mergeCell ref="AP40:AP41"/>
    <mergeCell ref="AP42:AP45"/>
    <mergeCell ref="AP47:AP48"/>
    <mergeCell ref="AP49:AP50"/>
    <mergeCell ref="AP53:AP54"/>
    <mergeCell ref="AP56:AP57"/>
    <mergeCell ref="AP58:AP59"/>
    <mergeCell ref="AP62:AP64"/>
    <mergeCell ref="AP79:AP81"/>
    <mergeCell ref="AP85:AP87"/>
    <mergeCell ref="AP88:AP90"/>
    <mergeCell ref="AP94:AP95"/>
    <mergeCell ref="AQ1:AQ2"/>
    <mergeCell ref="AQ9:AQ14"/>
    <mergeCell ref="AQ16:AQ17"/>
    <mergeCell ref="AQ19:AQ20"/>
    <mergeCell ref="AQ28:AQ30"/>
    <mergeCell ref="AQ33:AQ34"/>
    <mergeCell ref="AQ40:AQ41"/>
    <mergeCell ref="AQ42:AQ45"/>
    <mergeCell ref="AQ47:AQ48"/>
    <mergeCell ref="AQ49:AQ50"/>
    <mergeCell ref="AQ53:AQ54"/>
    <mergeCell ref="AQ56:AQ57"/>
    <mergeCell ref="AQ58:AQ59"/>
    <mergeCell ref="AQ62:AQ64"/>
    <mergeCell ref="AQ79:AQ81"/>
    <mergeCell ref="AQ85:AQ87"/>
    <mergeCell ref="AQ88:AQ90"/>
    <mergeCell ref="AQ94:AQ9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数据结果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蒋雨航</cp:lastModifiedBy>
  <dcterms:created xsi:type="dcterms:W3CDTF">2025-09-08T02:35:00Z</dcterms:created>
  <dcterms:modified xsi:type="dcterms:W3CDTF">2025-09-16T08:51:42Z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30C3DF13EEC2478FB778A9634285B673_12</vt:lpwstr>
  </property>
  <property fmtid="{D5CDD505-2E9C-101B-9397-08002B2CF9AE}" pid="3" name="KSOProductBuildVer">
    <vt:lpwstr>2052-12.1.0.22529</vt:lpwstr>
  </property>
  <property fmtid="{D5CDD505-2E9C-101B-9397-08002B2CF9AE}" pid="4" name="KSOReadingLayout">
    <vt:bool>true</vt:bool>
  </property>
</Properties>
</file>